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c5de004b54678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Inizia qui" sheetId="1" ns1:id="Rf583a73f7fd645ba"/>
    <ns0:sheet name="Perimetro" sheetId="2" ns1:id="Rfcacd96715a248db"/>
    <ns0:sheet name="Dati di attività" sheetId="3" ns1:id="Ra4beacfb50444f09"/>
    <ns0:sheet name="Valutazione Scope 3" sheetId="4" ns1:id="R9253a7f78f8b4d2a"/>
    <ns0:sheet name="Riepilogo" sheetId="5" ns1:id="R742d4536fe664028"/>
    <ns0:sheet name="Esempio" sheetId="6" ns1:id="R5f3ed1e4f0b64259"/>
  </ns0:sheet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0.0%"/>
    <x:numFmt numFmtId="203" formatCode="0"/>
  </x:numFmts>
  <x:fonts count="4">
    <x:font>
      <x:sz val="11"/>
      <x:name val="Carlito"/>
    </x:font>
    <x:font>
      <x:sz val="11"/>
      <x:color rgb="FF24332B"/>
      <x:name val="Arial"/>
    </x:font>
    <x:font>
      <x:b/>
      <x:sz val="18"/>
      <x:color rgb="FF24332B"/>
      <x:name val="Arial"/>
    </x:font>
    <x:font>
      <x:b/>
      <x:sz val="11"/>
      <x:color rgb="FF2433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8EEE8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2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9C2424"/>
      </x:font>
      <x:fill>
        <x:patternFill>
          <x:bgColor rgb="FFFCE4E4"/>
        </x:patternFill>
      </x:fill>
    </x:dxf>
    <x:dxf>
      <x:font>
        <x:b/>
        <x:color rgb="FF9C2424"/>
      </x:font>
      <x:fill>
        <x:patternFill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fdca1f4d842bb" /><Relationship Type="http://schemas.openxmlformats.org/officeDocument/2006/relationships/theme" Target="/xl/theme/theme1.xml" Id="R412b6f18833b472b" /><Relationship Type="http://schemas.openxmlformats.org/officeDocument/2006/relationships/sharedStrings" Target="/xl/sharedStrings.xml" Id="R8b4bebf105d54d25" /><Relationship Type="http://schemas.openxmlformats.org/officeDocument/2006/relationships/worksheet" Target="/xl/worksheets/sheet1.xml" Id="Rf583a73f7fd645ba" /><Relationship Type="http://schemas.openxmlformats.org/officeDocument/2006/relationships/worksheet" Target="/xl/worksheets/sheet2.xml" Id="Rfcacd96715a248db" /><Relationship Type="http://schemas.openxmlformats.org/officeDocument/2006/relationships/worksheet" Target="/xl/worksheets/sheet3.xml" Id="Ra4beacfb50444f09" /><Relationship Type="http://schemas.openxmlformats.org/officeDocument/2006/relationships/worksheet" Target="/xl/worksheets/sheet4.xml" Id="R9253a7f78f8b4d2a" /><Relationship Type="http://schemas.openxmlformats.org/officeDocument/2006/relationships/worksheet" Target="/xl/worksheets/sheet5.xml" Id="R742d4536fe664028" /><Relationship Type="http://schemas.openxmlformats.org/officeDocument/2006/relationships/worksheet" Target="/xl/worksheets/sheet6.xml" Id="R5f3ed1e4f0b642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33" hidden="0" customWidth="1"/>
    <ns0:col min="2" max="2" width="110" hidden="0" customWidth="1"/>
  </ns0:cols>
  <ns0:sheetData>
    <ns0:row r="1" ht="21.600000381469727" hidden="0" customHeight="1">
      <ns0:c r="A1" s="4" t="str">
        <ns0:v>Cartella impronta di carbonio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Utilizzo</ns0:v>
      </ns0:c>
      <ns0:c r="B3" s="6" t="str">
        <ns0:v>Come utilizzare questa cartella di lavoro</ns0:v>
      </ns0:c>
    </ns0:row>
    <ns0:row r="4" ht="26.399999618530273" hidden="0" customHeight="1">
      <ns0:c r="A4" s="3" t="str">
        <ns0:v>Scopo</ns0:v>
      </ns0:c>
      <ns0:c r="B4" s="3" t="str">
        <ns0:v>Un inventario aziendale dei gas serra secondo il GHG Protocol Corporate Standard: Scope 1, Scope 2 location-based e market-based e le 15 categorie dello Scope 3.</ns0:v>
      </ns0:c>
    </ns0:row>
    <ns0:row r="5" ht="15" hidden="0" customHeight="1">
      <ns0:c r="A5" s="3" t="str">
        <ns0:v>Definisci il perimetro</ns0:v>
      </ns0:c>
      <ns0:c r="B5" s="3" t="str">
        <ns0:v>Compila Perimetro con il periodo di rendicontazione, l'approccio di consolidamento e i siti inclusi. Registra le esclusioni e le modifiche all'anno base.</ns0:v>
      </ns0:c>
    </ns0:row>
    <ns0:row r="6" ht="15" hidden="0" customHeight="1">
      <ns0:c r="A6" s="3" t="str">
        <ns0:v>Elenca le fonti</ns0:v>
      </ns0:c>
      <ns0:c r="B6" s="3" t="str">
        <ns0:v>Inserisci ogni fonte di emissione e periodo in una riga di Dati di attività, con quantità e unità. Evita registrazioni sovrapposte e doppi conteggi.</ns0:v>
      </ns0:c>
    </ns0:row>
    <ns0:row r="7" ht="26.399999618530273" hidden="0" customHeight="1">
      <ns0:c r="A7" s="3" t="str">
        <ns0:v>Inserisci i fattori</ns0:v>
      </ns0:c>
      <ns0:c r="B7" s="3" t="str">
        <ns0:v>Inserisci il fattore di emissione per quella unità dalla fonte scelta. Conserva il nome e l'edizione accanto a ogni riga. Per lo Scope 2, inserisci sia i fattori location-based sia quelli market-based.</ns0:v>
      </ns0:c>
    </ns0:row>
    <ns0:row r="8" ht="26.399999618530273" hidden="0" customHeight="1">
      <ns0:c r="A8" s="3" t="str">
        <ns0:v>Valuta lo Scope 3</ns0:v>
      </ns0:c>
      <ns0:c r="B8" s="3" t="str">
        <ns0:v>Valuta tutte le 15 categorie in Valutazione Scope 3. Registra rilevanza, motivi, metodi e fonti dei dati. Un totale pari a zero non dimostra che la categoria sia irrilevante.</ns0:v>
      </ns0:c>
    </ns0:row>
    <ns0:row r="9" ht="26.399999618530273" hidden="0" customHeight="1">
      <ns0:c r="A9" s="3" t="str">
        <ns0:v>Leggi i risultati</ns0:v>
      </ns0:c>
      <ns0:c r="B9" s="3" t="str">
        <ns0:v>Consulta Riepilogo per totali, dettaglio per categoria, intensità e controlli della qualità dei dati. Risolvi le lacune e verifica ogni riga prima di condividere i risultati.</ns0:v>
      </ns0:c>
    </ns0:row>
    <ns0:row r="10" ht="26.399999618530273" hidden="0" customHeight="1">
      <ns0:c r="A10" s="3" t="str">
        <ns0:v>Celle vuote e zero</ns0:v>
      </ns0:c>
      <ns0:c r="B10" s="3" t="str">
        <ns0:v>Una cella vuota non è uno zero. Inserisci zero solo se supportato da documentazione. I totali includono solo le righe calcolate e possono essere incompleti finché restano controlli della qualità dei dati aperti.</ns0:v>
      </ns0:c>
    </ns0:row>
    <ns0:row r="11" ht="15" hidden="0" customHeight="1">
      <ns0:c r="A11" s="3" t="str">
        <ns0:v>Documentazione</ns0:v>
      </ns0:c>
      <ns0:c r="B11" s="3" t="str">
        <ns0:v>Conserva il riferimento al documento fonte accanto a ogni riga. Usa identificativi dei documenti o link con accesso controllato.</ns0:v>
      </ns0:c>
    </ns0:row>
    <ns0:row r="12" ht="15" hidden="0" customHeight="1">
      <ns0:c r="A12" s="3" t="str">
        <ns0:v>Coerenza dei fattori</ns0:v>
      </ns0:c>
      <ns0:c r="B12" s="3" t="str">
        <ns0:v>Usa in modo coerente una fonte e un'edizione dei fattori. Documenta le eccezioni e registra le modifiche in Perimetro.</ns0:v>
      </ns0:c>
    </ns0:row>
    <ns0:row r="13" ht="15" hidden="0" customHeight="1">
      <ns0:c r="A13" s="3" t="str">
        <ns0:v>Unità</ns0:v>
      </ns0:c>
      <ns0:c r="B13" s="3" t="str">
        <ns0:v>Inserisci le quantità nell'unità usata dal fattore. I fattori sono in kg CO₂e per unità. I risultati sono in tonnellate CO₂e.</ns0:v>
      </ns0:c>
    </ns0:row>
    <ns0:row r="14" ht="15" hidden="0" customHeight="1">
      <ns0:c r="A14" s="3" t="str">
        <ns0:v>Fattori</ns0:v>
      </ns0:c>
      <ns0:c r="B14" s="3" t="str">
        <ns0:v>I fogli dell'inventario non contengono fattori di emissione precompilati. Il foglio Esempio contiene solo fattori illustrativi.</ns0:v>
      </ns0:c>
    </ns0:row>
    <ns0:row r="15" ht="26.399999618530273" hidden="0" customHeight="1">
      <ns0:c r="A15" s="3" t="str">
        <ns0:v>Input</ns0:v>
      </ns0:c>
      <ns0:c r="B15" s="3" t="str">
        <ns0:v>Le celle color ambra chiaro sono modificabili. Le celle con formule calcolano i risultati. L'elenco delle categorie a destra in Dati di attività alimenta il menu a discesa e il controllo dello Scope.</ns0:v>
      </ns0:c>
    </ns0:row>
    <ns0:row r="16" ht="26.399999618530273" hidden="0" customHeight="1">
      <ns0:c r="A16" s="3" t="str">
        <ns0:v>Scope 2</ns0:v>
      </ns0:c>
      <ns0:c r="B16" s="3" t="str">
        <ns0:v>Scegli fattori coerenti con la GHG Protocol Scope 2 Guidance. Registra la documentazione contrattuale conforme ai criteri per i fattori market-based e ogni mix residuo o fattore sostitutivo usato.</ns0:v>
      </ns0:c>
    </ns0:row>
    <ns0:row r="17" ht="15" hidden="0" customHeight="1">
      <ns0:c r="A17" s="3" t="str">
        <ns0:v>Da</ns0:v>
      </ns0:c>
      <ns0:c r="B17" s="3" t="str">
        <ns0:v>Greener Ahead (greenerahead.com)</ns0:v>
      </ns0:c>
    </ns0:row>
  </ns0:sheetData>
  <ns0:mergeCells>
    <ns0:mergeCell ref="A1:B1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40" hidden="0" customWidth="1"/>
    <ns0:col min="2" max="2" width="38" hidden="0" customWidth="1"/>
    <ns0:col min="3" max="3" width="24" hidden="0" customWidth="1"/>
    <ns0:col min="4" max="4" width="65" hidden="0" customWidth="1"/>
  </ns0:cols>
  <ns0:sheetData>
    <ns0:row r="1" ht="21.600000381469727" hidden="0" customHeight="1">
      <ns0:c r="A1" s="4" t="str">
        <ns0:v>Perimetro</ns0:v>
      </ns0:c>
      <ns0:c r="B1" s="4"/>
      <ns0:c r="C1" s="4"/>
      <ns0:c r="D1" s="4"/>
    </ns0:row>
    <ns0:row r="2" ht="15" hidden="0" customHeight="1">
      <ns0:c r="A2" s="3"/>
      <ns0:c r="B2" s="3"/>
      <ns0:c r="C2" s="3"/>
      <ns0:c r="D2" s="3"/>
    </ns0:row>
    <ns0:row r="3" ht="15" hidden="0" customHeight="1">
      <ns0:c r="A3" s="6" t="str">
        <ns0:v>Campo</ns0:v>
      </ns0:c>
      <ns0:c r="B3" s="6" t="str">
        <ns0:v>I tuoi dati</ns0:v>
      </ns0:c>
      <ns0:c r="C3" s="3"/>
      <ns0:c r="D3" s="3"/>
    </ns0:row>
    <ns0:row r="4" ht="15" hidden="0" customHeight="1">
      <ns0:c r="A4" s="3" t="str">
        <ns0:v>Nome dell'azienda</ns0:v>
      </ns0:c>
      <ns0:c r="B4" s="7"/>
      <ns0:c r="C4" s="3"/>
      <ns0:c r="D4" s="3"/>
    </ns0:row>
    <ns0:row r="5" ht="15" hidden="0" customHeight="1">
      <ns0:c r="A5" s="3" t="str">
        <ns0:v>Anno di rendicontazione</ns0:v>
      </ns0:c>
      <ns0:c r="B5" s="7"/>
      <ns0:c r="C5" s="3"/>
      <ns0:c r="D5" s="3"/>
    </ns0:row>
    <ns0:row r="6" ht="15" hidden="0" customHeight="1">
      <ns0:c r="A6" s="3" t="str">
        <ns0:v>Inizio del periodo</ns0:v>
      </ns0:c>
      <ns0:c r="B6" s="8"/>
      <ns0:c r="C6" s="3"/>
      <ns0:c r="D6" s="3"/>
    </ns0:row>
    <ns0:row r="7" ht="15" hidden="0" customHeight="1">
      <ns0:c r="A7" s="3" t="str">
        <ns0:v>Fine del periodo</ns0:v>
      </ns0:c>
      <ns0:c r="B7" s="8"/>
      <ns0:c r="C7" s="3"/>
      <ns0:c r="D7" s="3"/>
    </ns0:row>
    <ns0:row r="8" ht="15" hidden="0" customHeight="1">
      <ns0:c r="A8" s="3" t="str">
        <ns0:v>Approccio di consolidamento</ns0:v>
      </ns0:c>
      <ns0:c r="B8" s="7"/>
      <ns0:c r="C8" s="3"/>
      <ns0:c r="D8" s="3"/>
    </ns0:row>
    <ns0:row r="9" ht="15" hidden="0" customHeight="1">
      <ns0:c r="A9" s="3" t="str">
        <ns0:v>Anno base</ns0:v>
      </ns0:c>
      <ns0:c r="B9" s="7"/>
      <ns0:c r="C9" s="3"/>
      <ns0:c r="D9" s="3"/>
    </ns0:row>
    <ns0:row r="10" ht="15" hidden="0" customHeight="1">
      <ns0:c r="A10" s="3" t="str">
        <ns0:v>Ricavi annui (EUR)</ns0:v>
      </ns0:c>
      <ns0:c r="B10" s="9"/>
      <ns0:c r="C10" s="3"/>
      <ns0:c r="D10" s="3"/>
    </ns0:row>
    <ns0:row r="11" ht="15" hidden="0" customHeight="1">
      <ns0:c r="A11" s="3" t="str">
        <ns0:v>Numero medio di dipendenti (FTE)</ns0:v>
      </ns0:c>
      <ns0:c r="B11" s="9"/>
      <ns0:c r="C11" s="3"/>
      <ns0:c r="D11" s="3"/>
    </ns0:row>
    <ns0:row r="12" ht="15" hidden="0" customHeight="1">
      <ns0:c r="A12" s="3" t="str">
        <ns0:v>Modifiche al perimetro, all'anno base e ai fattori</ns0:v>
      </ns0:c>
      <ns0:c r="B12" s="7"/>
      <ns0:c r="C12" s="7"/>
      <ns0:c r="D12" s="7"/>
    </ns0:row>
    <ns0:row r="13" ht="15" hidden="0" customHeight="1">
      <ns0:c r="A13" s="3"/>
      <ns0:c r="B13" s="7"/>
      <ns0:c r="C13" s="7"/>
      <ns0:c r="D13" s="7"/>
    </ns0:row>
    <ns0:row r="14" ht="15" hidden="0" customHeight="1">
      <ns0:c r="A14" s="3"/>
      <ns0:c r="B14" s="7"/>
      <ns0:c r="C14" s="7"/>
      <ns0:c r="D14" s="7"/>
    </ns0:row>
    <ns0:row r="15" ht="15" hidden="0" customHeight="1">
      <ns0:c r="A15" s="3"/>
      <ns0:c r="B15" s="3"/>
      <ns0:c r="C15" s="3"/>
      <ns0:c r="D15" s="3"/>
    </ns0:row>
    <ns0:row r="16" ht="15" hidden="0" customHeight="1">
      <ns0:c r="A16" s="3"/>
      <ns0:c r="B16" s="3"/>
      <ns0:c r="C16" s="3"/>
      <ns0:c r="D16" s="3"/>
    </ns0:row>
    <ns0:row r="17" ht="15" hidden="0" customHeight="1">
      <ns0:c r="A17" s="6" t="str">
        <ns0:v>Nome del sito</ns0:v>
      </ns0:c>
      <ns0:c r="B17" s="6" t="str">
        <ns0:v>Paese</ns0:v>
      </ns0:c>
      <ns0:c r="C17" s="6" t="str">
        <ns0:v>Incluso</ns0:v>
      </ns0:c>
      <ns0:c r="D17" s="6" t="str">
        <ns0:v>Motivo dell'esclusione</ns0:v>
      </ns0:c>
    </ns0:row>
    <ns0:row r="18" ht="15" hidden="0" customHeight="1">
      <ns0:c r="A18" s="7"/>
      <ns0:c r="B18" s="7"/>
      <ns0:c r="C18" s="7"/>
      <ns0:c r="D18" s="7"/>
    </ns0:row>
    <ns0:row r="19" ht="15" hidden="0" customHeight="1">
      <ns0:c r="A19" s="7"/>
      <ns0:c r="B19" s="7"/>
      <ns0:c r="C19" s="7"/>
      <ns0:c r="D19" s="7"/>
    </ns0:row>
    <ns0:row r="20" ht="15" hidden="0" customHeight="1">
      <ns0:c r="A20" s="7"/>
      <ns0:c r="B20" s="7"/>
      <ns0:c r="C20" s="7"/>
      <ns0:c r="D20" s="7"/>
    </ns0:row>
    <ns0:row r="21" ht="15" hidden="0" customHeight="1">
      <ns0:c r="A21" s="7"/>
      <ns0:c r="B21" s="7"/>
      <ns0:c r="C21" s="7"/>
      <ns0:c r="D21" s="7"/>
    </ns0:row>
    <ns0:row r="22" ht="15" hidden="0" customHeight="1">
      <ns0:c r="A22" s="7"/>
      <ns0:c r="B22" s="7"/>
      <ns0:c r="C22" s="7"/>
      <ns0:c r="D22" s="7"/>
    </ns0:row>
    <ns0:row r="23" ht="15" hidden="0" customHeight="1">
      <ns0:c r="A23" s="7"/>
      <ns0:c r="B23" s="7"/>
      <ns0:c r="C23" s="7"/>
      <ns0:c r="D23" s="7"/>
    </ns0:row>
    <ns0:row r="24" ht="15" hidden="0" customHeight="1">
      <ns0:c r="A24" s="7"/>
      <ns0:c r="B24" s="7"/>
      <ns0:c r="C24" s="7"/>
      <ns0:c r="D24" s="7"/>
    </ns0:row>
    <ns0:row r="25" ht="15" hidden="0" customHeight="1">
      <ns0:c r="A25" s="7"/>
      <ns0:c r="B25" s="7"/>
      <ns0:c r="C25" s="7"/>
      <ns0:c r="D25" s="7"/>
    </ns0:row>
    <ns0:row r="26" ht="15" hidden="0" customHeight="1">
      <ns0:c r="A26" s="7"/>
      <ns0:c r="B26" s="7"/>
      <ns0:c r="C26" s="7"/>
      <ns0:c r="D26" s="7"/>
    </ns0:row>
    <ns0:row r="27" ht="15" hidden="0" customHeight="1">
      <ns0:c r="A27" s="7"/>
      <ns0:c r="B27" s="7"/>
      <ns0:c r="C27" s="7"/>
      <ns0:c r="D27" s="7"/>
    </ns0:row>
    <ns0:row r="28" ht="15" hidden="0" customHeight="1">
      <ns0:c r="A28" s="7"/>
      <ns0:c r="B28" s="7"/>
      <ns0:c r="C28" s="7"/>
      <ns0:c r="D28" s="7"/>
    </ns0:row>
    <ns0:row r="29" ht="15" hidden="0" customHeight="1">
      <ns0:c r="A29" s="7"/>
      <ns0:c r="B29" s="7"/>
      <ns0:c r="C29" s="7"/>
      <ns0:c r="D29" s="7"/>
    </ns0:row>
    <ns0:row r="30" ht="15" hidden="0" customHeight="1">
      <ns0:c r="A30" s="7"/>
      <ns0:c r="B30" s="7"/>
      <ns0:c r="C30" s="7"/>
      <ns0:c r="D30" s="7"/>
    </ns0:row>
    <ns0:row r="31" ht="15" hidden="0" customHeight="1">
      <ns0:c r="A31" s="7"/>
      <ns0:c r="B31" s="7"/>
      <ns0:c r="C31" s="7"/>
      <ns0:c r="D31" s="7"/>
    </ns0:row>
    <ns0:row r="32" ht="15" hidden="0" customHeight="1">
      <ns0:c r="A32" s="7"/>
      <ns0:c r="B32" s="7"/>
      <ns0:c r="C32" s="7"/>
      <ns0:c r="D32" s="7"/>
    </ns0:row>
    <ns0:row r="33" ht="15" hidden="0" customHeight="1">
      <ns0:c r="A33" s="7"/>
      <ns0:c r="B33" s="7"/>
      <ns0:c r="C33" s="7"/>
      <ns0:c r="D33" s="7"/>
    </ns0:row>
    <ns0:row r="34" ht="15" hidden="0" customHeight="1">
      <ns0:c r="A34" s="7"/>
      <ns0:c r="B34" s="7"/>
      <ns0:c r="C34" s="7"/>
      <ns0:c r="D34" s="7"/>
    </ns0:row>
    <ns0:row r="35" ht="15" hidden="0" customHeight="1">
      <ns0:c r="A35" s="7"/>
      <ns0:c r="B35" s="7"/>
      <ns0:c r="C35" s="7"/>
      <ns0:c r="D35" s="7"/>
    </ns0:row>
    <ns0:row r="36" ht="15" hidden="0" customHeight="1">
      <ns0:c r="A36" s="7"/>
      <ns0:c r="B36" s="7"/>
      <ns0:c r="C36" s="7"/>
      <ns0:c r="D36" s="7"/>
    </ns0:row>
    <ns0:row r="37" ht="15" hidden="0" customHeight="1">
      <ns0:c r="A37" s="7"/>
      <ns0:c r="B37" s="7"/>
      <ns0:c r="C37" s="7"/>
      <ns0:c r="D37" s="7"/>
    </ns0:row>
  </ns0:sheetData>
  <ns0:mergeCells>
    <ns0:mergeCell ref="A1:D1"/>
    <ns0:mergeCell ref="B12:D14"/>
  </ns0:mergeCells>
  <ns0:dataValidations count="2">
    <ns0:dataValidation type="list" sqref="B8">
      <ns0:formula1>"Controllo operativo,Controllo finanziario,Quota di partecipazione"</ns0:formula1>
    </ns0:dataValidation>
    <ns0:dataValidation type="list" sqref="C18:C37">
      <ns0:formula1>"Sì,No"</ns0:formula1>
    </ns0:dataValidation>
  </ns0:dataValidation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Dati di attività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66" hidden="0" customHeight="1">
      <ns0:c r="A3" s="6" t="str">
        <ns0:v>ID riga</ns0:v>
      </ns0:c>
      <ns0:c r="B3" s="6" t="str">
        <ns0:v>Scope</ns0:v>
      </ns0:c>
      <ns0:c r="C3" s="6" t="str">
        <ns0:v>Categoria</ns0:v>
      </ns0:c>
      <ns0:c r="D3" s="6" t="str">
        <ns0:v>Fonte di emissione</ns0:v>
      </ns0:c>
      <ns0:c r="E3" s="6" t="str">
        <ns0:v>Sito</ns0:v>
      </ns0:c>
      <ns0:c r="F3" s="6" t="str">
        <ns0:v>Inizio del periodo</ns0:v>
      </ns0:c>
      <ns0:c r="G3" s="6" t="str">
        <ns0:v>Fine del periodo</ns0:v>
      </ns0:c>
      <ns0:c r="H3" s="6" t="str">
        <ns0:v>Quantità</ns0:v>
      </ns0:c>
      <ns0:c r="I3" s="6" t="str">
        <ns0:v>Unità</ns0:v>
      </ns0:c>
      <ns0:c r="J3" s="6" t="str">
        <ns0:v>Fattore di emissione, location-based (kg CO₂e per unità)</ns0:v>
      </ns0:c>
      <ns0:c r="K3" s="6" t="str">
        <ns0:v>Fattore di emissione, market-based (kg CO₂e per unità; solo righe Scope 2)</ns0:v>
      </ns0:c>
      <ns0:c r="L3" s="6" t="str">
        <ns0:v>Fonte ed edizione del fattore</ns0:v>
      </ns0:c>
      <ns0:c r="M3" s="6" t="str">
        <ns0:v>Emissioni, location-based (t CO₂e)</ns0:v>
      </ns0:c>
      <ns0:c r="N3" s="6" t="str">
        <ns0:v>Emissioni, market-based (t CO₂e)</ns0:v>
      </ns0:c>
      <ns0:c r="O3" s="6" t="str">
        <ns0:v>Metodo</ns0:v>
      </ns0:c>
      <ns0:c r="P3" s="6" t="str">
        <ns0:v>Riferimento alla documentazione</ns0:v>
      </ns0:c>
      <ns0:c r="Q3" s="6" t="str">
        <ns0:v>Responsabile</ns0:v>
      </ns0:c>
      <ns0:c r="R3" s="6" t="str">
        <ns0:v>Stato</ns0:v>
      </ns0:c>
      <ns0:c r="S3" s="6" t="str">
        <ns0:v>Controllo di Scope e categoria</ns0:v>
      </ns0:c>
      <ns0:c r="T3" s="3" t="str">
        <ns0:v>Riga inserita</ns0:v>
      </ns0:c>
      <ns0:c r="U3" s="3" t="str">
        <ns0:v>Righe con quantità senza fattore location-based</ns0:v>
      </ns0:c>
      <ns0:c r="V3" s="3" t="str">
        <ns0:v>Righe con fattore senza quantità</ns0:v>
      </ns0:c>
      <ns0:c r="W3" s="3" t="str">
        <ns0:v>Categoria</ns0:v>
      </ns0:c>
      <ns0:c r="X3" s="3" t="str">
        <ns0:v>Scope</ns0:v>
      </ns0:c>
      <ns0:c r="Y3" s="2" t="str">
        <ns0:v>Righe senza riferimento alla documentazione</ns0:v>
      </ns0:c>
      <ns0:c r="Z3" s="2" t="str">
        <ns0:v>Righe non ancora verificate</ns0:v>
      </ns0:c>
      <ns0:c r="AA3" s="2" t="str">
        <ns0:v>Righe Scope 2 con quantità senza fattore market-based</ns0:v>
      </ns0:c>
      <ns0:c r="AB3" s="2" t="str">
        <ns0:v>Righe con Scope e categoria incompatibili</ns0:v>
      </ns0:c>
    </ns0:row>
    <ns0:row r="4" ht="15" hidden="0" customHeight="1">
      <ns0:c r="A4" s="7"/>
      <ns0:c r="B4" s="7"/>
      <ns0:c r="C4" s="7"/>
      <ns0:c r="D4" s="7"/>
      <ns0:c r="E4" s="7"/>
      <ns0:c r="F4" s="8"/>
      <ns0:c r="G4" s="8"/>
      <ns0:c r="H4" s="9"/>
      <ns0:c r="I4" s="9"/>
      <ns0:c r="J4" s="9"/>
      <ns0:c r="K4" s="9"/>
      <ns0:c r="L4" s="9"/>
      <ns0:c r="M4" s="10" t="str">
        <ns0:f>IF(OR(ISBLANK(H4),ISBLANK(J4)),"",H4*J4/1000)</ns0:f>
      </ns0:c>
      <ns0:c r="N4" s="10" t="str">
        <ns0:f>IF(B4="Scope 2",IF(OR(ISBLANK(H4),ISBLANK(K4)),"",H4*K4/1000),M4)</ns0:f>
      </ns0:c>
      <ns0:c r="O4" s="7"/>
      <ns0:c r="P4" s="7"/>
      <ns0:c r="Q4" s="7"/>
      <ns0:c r="R4" s="7"/>
      <ns0:c r="S4" s="3" t="str">
        <ns0:f>IF(AND(B4="",C4=""),"",IF(COUNTIFS($W$4:$W$24,C4,$X$4:$X$24,B4)=1,"","Verifica Scope e categoria"))</ns0:f>
      </ns0:c>
      <ns0:c r="T4" s="3" t="n">
        <ns0:f>IF(COUNTA(A4:L4,O4:R4)=0,0,1)</ns0:f>
        <ns0:v>0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Combustione stazionaria</ns0:v>
      </ns0:c>
      <ns0:c r="X4" s="3" t="str">
        <ns0:v>Scope 1</ns0:v>
      </ns0:c>
      <ns0:c r="Y4" s="2" t="n">
        <ns0:f>IF(AND(T4=1,ISBLANK(P4)),1,0)</ns0:f>
        <ns0:v>0</ns0:v>
      </ns0:c>
      <ns0:c r="Z4" s="2" t="n">
        <ns0:f>IF(AND(T4=1,R4&lt;&gt;"Revisionato"),1,0)</ns0:f>
        <ns0:v>0</ns0:v>
      </ns0:c>
      <ns0:c r="AA4" s="2" t="n">
        <ns0:f>IF(AND(B4="Scope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/>
      <ns0:c r="B5" s="7"/>
      <ns0:c r="C5" s="7"/>
      <ns0:c r="D5" s="7"/>
      <ns0:c r="E5" s="7"/>
      <ns0:c r="F5" s="8"/>
      <ns0:c r="G5" s="8"/>
      <ns0:c r="H5" s="9"/>
      <ns0:c r="I5" s="9"/>
      <ns0:c r="J5" s="9"/>
      <ns0:c r="K5" s="9"/>
      <ns0:c r="L5" s="9"/>
      <ns0:c r="M5" s="10" t="str">
        <ns0:f>IF(OR(ISBLANK(H5),ISBLANK(J5)),"",H5*J5/1000)</ns0:f>
      </ns0:c>
      <ns0:c r="N5" s="10" t="str">
        <ns0:f>IF(B5="Scope 2",IF(OR(ISBLANK(H5),ISBLANK(K5)),"",H5*K5/1000),M5)</ns0:f>
      </ns0:c>
      <ns0:c r="O5" s="7"/>
      <ns0:c r="P5" s="7"/>
      <ns0:c r="Q5" s="7"/>
      <ns0:c r="R5" s="7"/>
      <ns0:c r="S5" s="3" t="str">
        <ns0:f>IF(AND(B5="",C5=""),"",IF(COUNTIFS($W$4:$W$24,C5,$X$4:$X$24,B5)=1,"","Verifica Scope e categoria"))</ns0:f>
      </ns0:c>
      <ns0:c r="T5" s="3" t="n">
        <ns0:f>IF(COUNTA(A5:L5,O5:R5)=0,0,1)</ns0:f>
        <ns0:v>0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Combustione mobile</ns0:v>
      </ns0:c>
      <ns0:c r="X5" s="3" t="str">
        <ns0:v>Scope 1</ns0:v>
      </ns0:c>
      <ns0:c r="Y5" s="2" t="n">
        <ns0:f>IF(AND(T5=1,ISBLANK(P5)),1,0)</ns0:f>
        <ns0:v>0</ns0:v>
      </ns0:c>
      <ns0:c r="Z5" s="2" t="n">
        <ns0:f>IF(AND(T5=1,R5&lt;&gt;"Revisionato"),1,0)</ns0:f>
        <ns0:v>0</ns0:v>
      </ns0:c>
      <ns0:c r="AA5" s="2" t="n">
        <ns0:f>IF(AND(B5="Scope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/>
      <ns0:c r="B6" s="7"/>
      <ns0:c r="C6" s="7"/>
      <ns0:c r="D6" s="7"/>
      <ns0:c r="E6" s="7"/>
      <ns0:c r="F6" s="8"/>
      <ns0:c r="G6" s="8"/>
      <ns0:c r="H6" s="9"/>
      <ns0:c r="I6" s="9"/>
      <ns0:c r="J6" s="9"/>
      <ns0:c r="K6" s="9"/>
      <ns0:c r="L6" s="9"/>
      <ns0:c r="M6" s="10" t="str">
        <ns0:f>IF(OR(ISBLANK(H6),ISBLANK(J6)),"",H6*J6/1000)</ns0:f>
      </ns0:c>
      <ns0:c r="N6" s="10" t="str">
        <ns0:f>IF(B6="Scope 2",IF(OR(ISBLANK(H6),ISBLANK(K6)),"",H6*K6/1000),M6)</ns0:f>
      </ns0:c>
      <ns0:c r="O6" s="7"/>
      <ns0:c r="P6" s="7"/>
      <ns0:c r="Q6" s="7"/>
      <ns0:c r="R6" s="7"/>
      <ns0:c r="S6" s="3" t="str">
        <ns0:f>IF(AND(B6="",C6=""),"",IF(COUNTIFS($W$4:$W$24,C6,$X$4:$X$24,B6)=1,"","Verifica Scope e categoria"))</ns0:f>
      </ns0:c>
      <ns0:c r="T6" s="3" t="n">
        <ns0:f>IF(COUNTA(A6:L6,O6:R6)=0,0,1)</ns0:f>
        <ns0:v>0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Emissioni di processo</ns0:v>
      </ns0:c>
      <ns0:c r="X6" s="3" t="str">
        <ns0:v>Scope 1</ns0:v>
      </ns0:c>
      <ns0:c r="Y6" s="2" t="n">
        <ns0:f>IF(AND(T6=1,ISBLANK(P6)),1,0)</ns0:f>
        <ns0:v>0</ns0:v>
      </ns0:c>
      <ns0:c r="Z6" s="2" t="n">
        <ns0:f>IF(AND(T6=1,R6&lt;&gt;"Revisionato"),1,0)</ns0:f>
        <ns0:v>0</ns0:v>
      </ns0:c>
      <ns0:c r="AA6" s="2" t="n">
        <ns0:f>IF(AND(B6="Scope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/>
      <ns0:c r="B7" s="7"/>
      <ns0:c r="C7" s="7"/>
      <ns0:c r="D7" s="7"/>
      <ns0:c r="E7" s="7"/>
      <ns0:c r="F7" s="8"/>
      <ns0:c r="G7" s="8"/>
      <ns0:c r="H7" s="9"/>
      <ns0:c r="I7" s="9"/>
      <ns0:c r="J7" s="9"/>
      <ns0:c r="K7" s="9"/>
      <ns0:c r="L7" s="9"/>
      <ns0:c r="M7" s="10" t="str">
        <ns0:f>IF(OR(ISBLANK(H7),ISBLANK(J7)),"",H7*J7/1000)</ns0:f>
      </ns0:c>
      <ns0:c r="N7" s="10" t="str">
        <ns0:f>IF(B7="Scope 2",IF(OR(ISBLANK(H7),ISBLANK(K7)),"",H7*K7/1000),M7)</ns0:f>
      </ns0:c>
      <ns0:c r="O7" s="7"/>
      <ns0:c r="P7" s="7"/>
      <ns0:c r="Q7" s="7"/>
      <ns0:c r="R7" s="7"/>
      <ns0:c r="S7" s="3" t="str">
        <ns0:f>IF(AND(B7="",C7=""),"",IF(COUNTIFS($W$4:$W$24,C7,$X$4:$X$24,B7)=1,"","Verifica Scope e categoria"))</ns0:f>
      </ns0:c>
      <ns0:c r="T7" s="3" t="n">
        <ns0:f>IF(COUNTA(A7:L7,O7:R7)=0,0,1)</ns0:f>
        <ns0:v>0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Emissioni fuggitive</ns0:v>
      </ns0:c>
      <ns0:c r="X7" s="3" t="str">
        <ns0:v>Scope 1</ns0:v>
      </ns0:c>
      <ns0:c r="Y7" s="2" t="n">
        <ns0:f>IF(AND(T7=1,ISBLANK(P7)),1,0)</ns0:f>
        <ns0:v>0</ns0:v>
      </ns0:c>
      <ns0:c r="Z7" s="2" t="n">
        <ns0:f>IF(AND(T7=1,R7&lt;&gt;"Revisionato"),1,0)</ns0:f>
        <ns0:v>0</ns0:v>
      </ns0:c>
      <ns0:c r="AA7" s="2" t="n">
        <ns0:f>IF(AND(B7="Scope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/>
      <ns0:c r="B8" s="7"/>
      <ns0:c r="C8" s="7"/>
      <ns0:c r="D8" s="7"/>
      <ns0:c r="E8" s="7"/>
      <ns0:c r="F8" s="8"/>
      <ns0:c r="G8" s="8"/>
      <ns0:c r="H8" s="9"/>
      <ns0:c r="I8" s="9"/>
      <ns0:c r="J8" s="9"/>
      <ns0:c r="K8" s="9"/>
      <ns0:c r="L8" s="9"/>
      <ns0:c r="M8" s="10" t="str">
        <ns0:f>IF(OR(ISBLANK(H8),ISBLANK(J8)),"",H8*J8/1000)</ns0:f>
      </ns0:c>
      <ns0:c r="N8" s="10" t="str">
        <ns0:f>IF(B8="Scope 2",IF(OR(ISBLANK(H8),ISBLANK(K8)),"",H8*K8/1000),M8)</ns0:f>
      </ns0:c>
      <ns0:c r="O8" s="7"/>
      <ns0:c r="P8" s="7"/>
      <ns0:c r="Q8" s="7"/>
      <ns0:c r="R8" s="7"/>
      <ns0:c r="S8" s="3" t="str">
        <ns0:f>IF(AND(B8="",C8=""),"",IF(COUNTIFS($W$4:$W$24,C8,$X$4:$X$24,B8)=1,"","Verifica Scope e categoria"))</ns0:f>
      </ns0:c>
      <ns0:c r="T8" s="3" t="n">
        <ns0:f>IF(COUNTA(A8:L8,O8:R8)=0,0,1)</ns0:f>
        <ns0:v>0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Elettricità acquistata</ns0:v>
      </ns0:c>
      <ns0:c r="X8" s="3" t="str">
        <ns0:v>Scope 2</ns0:v>
      </ns0:c>
      <ns0:c r="Y8" s="2" t="n">
        <ns0:f>IF(AND(T8=1,ISBLANK(P8)),1,0)</ns0:f>
        <ns0:v>0</ns0:v>
      </ns0:c>
      <ns0:c r="Z8" s="2" t="n">
        <ns0:f>IF(AND(T8=1,R8&lt;&gt;"Revisionato"),1,0)</ns0:f>
        <ns0:v>0</ns0:v>
      </ns0:c>
      <ns0:c r="AA8" s="2" t="n">
        <ns0:f>IF(AND(B8="Scope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/>
      <ns0:c r="B9" s="7"/>
      <ns0:c r="C9" s="7"/>
      <ns0:c r="D9" s="7"/>
      <ns0:c r="E9" s="7"/>
      <ns0:c r="F9" s="8"/>
      <ns0:c r="G9" s="8"/>
      <ns0:c r="H9" s="9"/>
      <ns0:c r="I9" s="9"/>
      <ns0:c r="J9" s="9"/>
      <ns0:c r="K9" s="9"/>
      <ns0:c r="L9" s="9"/>
      <ns0:c r="M9" s="10" t="str">
        <ns0:f>IF(OR(ISBLANK(H9),ISBLANK(J9)),"",H9*J9/1000)</ns0:f>
      </ns0:c>
      <ns0:c r="N9" s="10" t="str">
        <ns0:f>IF(B9="Scope 2",IF(OR(ISBLANK(H9),ISBLANK(K9)),"",H9*K9/1000),M9)</ns0:f>
      </ns0:c>
      <ns0:c r="O9" s="7"/>
      <ns0:c r="P9" s="7"/>
      <ns0:c r="Q9" s="7"/>
      <ns0:c r="R9" s="7"/>
      <ns0:c r="S9" s="3" t="str">
        <ns0:f>IF(AND(B9="",C9=""),"",IF(COUNTIFS($W$4:$W$24,C9,$X$4:$X$24,B9)=1,"","Verifica Scope e categoria"))</ns0:f>
      </ns0:c>
      <ns0:c r="T9" s="3" t="n">
        <ns0:f>IF(COUNTA(A9:L9,O9:R9)=0,0,1)</ns0:f>
        <ns0:v>0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Calore, vapore o raffrescamento acquistati</ns0:v>
      </ns0:c>
      <ns0:c r="X9" s="3" t="str">
        <ns0:v>Scope 2</ns0:v>
      </ns0:c>
      <ns0:c r="Y9" s="2" t="n">
        <ns0:f>IF(AND(T9=1,ISBLANK(P9)),1,0)</ns0:f>
        <ns0:v>0</ns0:v>
      </ns0:c>
      <ns0:c r="Z9" s="2" t="n">
        <ns0:f>IF(AND(T9=1,R9&lt;&gt;"Revisionato"),1,0)</ns0:f>
        <ns0:v>0</ns0:v>
      </ns0:c>
      <ns0:c r="AA9" s="2" t="n">
        <ns0:f>IF(AND(B9="Scope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/>
      <ns0:c r="B10" s="7"/>
      <ns0:c r="C10" s="7"/>
      <ns0:c r="D10" s="7"/>
      <ns0:c r="E10" s="7"/>
      <ns0:c r="F10" s="8"/>
      <ns0:c r="G10" s="8"/>
      <ns0:c r="H10" s="9"/>
      <ns0:c r="I10" s="9"/>
      <ns0:c r="J10" s="9"/>
      <ns0:c r="K10" s="9"/>
      <ns0:c r="L10" s="9"/>
      <ns0:c r="M10" s="10" t="str">
        <ns0:f>IF(OR(ISBLANK(H10),ISBLANK(J10)),"",H10*J10/1000)</ns0:f>
      </ns0:c>
      <ns0:c r="N10" s="10" t="str">
        <ns0:f>IF(B10="Scope 2",IF(OR(ISBLANK(H10),ISBLANK(K10)),"",H10*K10/1000),M10)</ns0:f>
      </ns0:c>
      <ns0:c r="O10" s="7"/>
      <ns0:c r="P10" s="7"/>
      <ns0:c r="Q10" s="7"/>
      <ns0:c r="R10" s="7"/>
      <ns0:c r="S10" s="3" t="str">
        <ns0:f>IF(AND(B10="",C10=""),"",IF(COUNTIFS($W$4:$W$24,C10,$X$4:$X$24,B10)=1,"","Verifica Scope e categoria"))</ns0:f>
      </ns0:c>
      <ns0:c r="T10" s="3" t="n">
        <ns0:f>IF(COUNTA(A10:L10,O10:R10)=0,0,1)</ns0:f>
        <ns0:v>0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Beni e servizi acquistati</ns0:v>
      </ns0:c>
      <ns0:c r="X10" s="3" t="str">
        <ns0:v>Scope 3</ns0:v>
      </ns0:c>
      <ns0:c r="Y10" s="2" t="n">
        <ns0:f>IF(AND(T10=1,ISBLANK(P10)),1,0)</ns0:f>
        <ns0:v>0</ns0:v>
      </ns0:c>
      <ns0:c r="Z10" s="2" t="n">
        <ns0:f>IF(AND(T10=1,R10&lt;&gt;"Revisionato"),1,0)</ns0:f>
        <ns0:v>0</ns0:v>
      </ns0:c>
      <ns0:c r="AA10" s="2" t="n">
        <ns0:f>IF(AND(B10="Scope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/>
      <ns0:c r="B11" s="7"/>
      <ns0:c r="C11" s="7"/>
      <ns0:c r="D11" s="7"/>
      <ns0:c r="E11" s="7"/>
      <ns0:c r="F11" s="8"/>
      <ns0:c r="G11" s="8"/>
      <ns0:c r="H11" s="9"/>
      <ns0:c r="I11" s="9"/>
      <ns0:c r="J11" s="9"/>
      <ns0:c r="K11" s="9"/>
      <ns0:c r="L11" s="9"/>
      <ns0:c r="M11" s="10" t="str">
        <ns0:f>IF(OR(ISBLANK(H11),ISBLANK(J11)),"",H11*J11/1000)</ns0:f>
      </ns0:c>
      <ns0:c r="N11" s="10" t="str">
        <ns0:f>IF(B11="Scope 2",IF(OR(ISBLANK(H11),ISBLANK(K11)),"",H11*K11/1000),M11)</ns0:f>
      </ns0:c>
      <ns0:c r="O11" s="7"/>
      <ns0:c r="P11" s="7"/>
      <ns0:c r="Q11" s="7"/>
      <ns0:c r="R11" s="7"/>
      <ns0:c r="S11" s="3" t="str">
        <ns0:f>IF(AND(B11="",C11=""),"",IF(COUNTIFS($W$4:$W$24,C11,$X$4:$X$24,B11)=1,"","Verifica Scope e categoria"))</ns0:f>
      </ns0:c>
      <ns0:c r="T11" s="3" t="n">
        <ns0:f>IF(COUNTA(A11:L11,O11:R11)=0,0,1)</ns0:f>
        <ns0:v>0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Beni strumentali</ns0:v>
      </ns0:c>
      <ns0:c r="X11" s="3" t="str">
        <ns0:v>Scope 3</ns0:v>
      </ns0:c>
      <ns0:c r="Y11" s="2" t="n">
        <ns0:f>IF(AND(T11=1,ISBLANK(P11)),1,0)</ns0:f>
        <ns0:v>0</ns0:v>
      </ns0:c>
      <ns0:c r="Z11" s="2" t="n">
        <ns0:f>IF(AND(T11=1,R11&lt;&gt;"Revisionato"),1,0)</ns0:f>
        <ns0:v>0</ns0:v>
      </ns0:c>
      <ns0:c r="AA11" s="2" t="n">
        <ns0:f>IF(AND(B11="Scope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/>
      <ns0:c r="B12" s="7"/>
      <ns0:c r="C12" s="7"/>
      <ns0:c r="D12" s="7"/>
      <ns0:c r="E12" s="7"/>
      <ns0:c r="F12" s="8"/>
      <ns0:c r="G12" s="8"/>
      <ns0:c r="H12" s="9"/>
      <ns0:c r="I12" s="9"/>
      <ns0:c r="J12" s="9"/>
      <ns0:c r="K12" s="9"/>
      <ns0:c r="L12" s="9"/>
      <ns0:c r="M12" s="10" t="str">
        <ns0:f>IF(OR(ISBLANK(H12),ISBLANK(J12)),"",H12*J12/1000)</ns0:f>
      </ns0:c>
      <ns0:c r="N12" s="10" t="str">
        <ns0:f>IF(B12="Scope 2",IF(OR(ISBLANK(H12),ISBLANK(K12)),"",H12*K12/1000),M12)</ns0:f>
      </ns0:c>
      <ns0:c r="O12" s="7"/>
      <ns0:c r="P12" s="7"/>
      <ns0:c r="Q12" s="7"/>
      <ns0:c r="R12" s="7"/>
      <ns0:c r="S12" s="3" t="str">
        <ns0:f>IF(AND(B12="",C12=""),"",IF(COUNTIFS($W$4:$W$24,C12,$X$4:$X$24,B12)=1,"","Verifica Scope e categoria"))</ns0:f>
      </ns0:c>
      <ns0:c r="T12" s="3" t="n">
        <ns0:f>IF(COUNTA(A12:L12,O12:R12)=0,0,1)</ns0:f>
        <ns0:v>0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Attività legate ai carburanti e all'energia</ns0:v>
      </ns0:c>
      <ns0:c r="X12" s="3" t="str">
        <ns0:v>Scope 3</ns0:v>
      </ns0:c>
      <ns0:c r="Y12" s="2" t="n">
        <ns0:f>IF(AND(T12=1,ISBLANK(P12)),1,0)</ns0:f>
        <ns0:v>0</ns0:v>
      </ns0:c>
      <ns0:c r="Z12" s="2" t="n">
        <ns0:f>IF(AND(T12=1,R12&lt;&gt;"Revisionato"),1,0)</ns0:f>
        <ns0:v>0</ns0:v>
      </ns0:c>
      <ns0:c r="AA12" s="2" t="n">
        <ns0:f>IF(AND(B12="Scope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/>
      <ns0:c r="B13" s="7"/>
      <ns0:c r="C13" s="7"/>
      <ns0:c r="D13" s="7"/>
      <ns0:c r="E13" s="7"/>
      <ns0:c r="F13" s="8"/>
      <ns0:c r="G13" s="8"/>
      <ns0:c r="H13" s="9"/>
      <ns0:c r="I13" s="9"/>
      <ns0:c r="J13" s="9"/>
      <ns0:c r="K13" s="9"/>
      <ns0:c r="L13" s="9"/>
      <ns0:c r="M13" s="10" t="str">
        <ns0:f>IF(OR(ISBLANK(H13),ISBLANK(J13)),"",H13*J13/1000)</ns0:f>
      </ns0:c>
      <ns0:c r="N13" s="10" t="str">
        <ns0:f>IF(B13="Scope 2",IF(OR(ISBLANK(H13),ISBLANK(K13)),"",H13*K13/1000),M13)</ns0:f>
      </ns0:c>
      <ns0:c r="O13" s="7"/>
      <ns0:c r="P13" s="7"/>
      <ns0:c r="Q13" s="7"/>
      <ns0:c r="R13" s="7"/>
      <ns0:c r="S13" s="3" t="str">
        <ns0:f>IF(AND(B13="",C13=""),"",IF(COUNTIFS($W$4:$W$24,C13,$X$4:$X$24,B13)=1,"","Verifica Scope e categoria"))</ns0:f>
      </ns0:c>
      <ns0:c r="T13" s="3" t="n">
        <ns0:f>IF(COUNTA(A13:L13,O13:R13)=0,0,1)</ns0:f>
        <ns0:v>0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Trasporto e distribuzione upstream</ns0:v>
      </ns0:c>
      <ns0:c r="X13" s="3" t="str">
        <ns0:v>Scope 3</ns0:v>
      </ns0:c>
      <ns0:c r="Y13" s="2" t="n">
        <ns0:f>IF(AND(T13=1,ISBLANK(P13)),1,0)</ns0:f>
        <ns0:v>0</ns0:v>
      </ns0:c>
      <ns0:c r="Z13" s="2" t="n">
        <ns0:f>IF(AND(T13=1,R13&lt;&gt;"Revisionato"),1,0)</ns0:f>
        <ns0:v>0</ns0:v>
      </ns0:c>
      <ns0:c r="AA13" s="2" t="n">
        <ns0:f>IF(AND(B13="Scope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7"/>
      <ns0:c r="B14" s="7"/>
      <ns0:c r="C14" s="7"/>
      <ns0:c r="D14" s="7"/>
      <ns0:c r="E14" s="7"/>
      <ns0:c r="F14" s="8"/>
      <ns0:c r="G14" s="8"/>
      <ns0:c r="H14" s="9"/>
      <ns0:c r="I14" s="9"/>
      <ns0:c r="J14" s="9"/>
      <ns0:c r="K14" s="9"/>
      <ns0:c r="L14" s="9"/>
      <ns0:c r="M14" s="10" t="str">
        <ns0:f>IF(OR(ISBLANK(H14),ISBLANK(J14)),"",H14*J14/1000)</ns0:f>
      </ns0:c>
      <ns0:c r="N14" s="10" t="str">
        <ns0:f>IF(B14="Scope 2",IF(OR(ISBLANK(H14),ISBLANK(K14)),"",H14*K14/1000),M14)</ns0:f>
      </ns0:c>
      <ns0:c r="O14" s="7"/>
      <ns0:c r="P14" s="7"/>
      <ns0:c r="Q14" s="7"/>
      <ns0:c r="R14" s="7"/>
      <ns0:c r="S14" s="3" t="str">
        <ns0:f>IF(AND(B14="",C14=""),"",IF(COUNTIFS($W$4:$W$24,C14,$X$4:$X$24,B14)=1,"","Verifica Scope e categoria"))</ns0:f>
      </ns0:c>
      <ns0:c r="T14" s="3" t="n">
        <ns0:f>IF(COUNTA(A14:L14,O14:R14)=0,0,1)</ns0:f>
        <ns0:v>0</ns0:v>
      </ns0:c>
      <ns0:c r="U14" s="3" t="n">
        <ns0:f>IF(AND(ISNUMBER(H14),ISBLANK(J14)),1,0)</ns0:f>
        <ns0:v>0</ns0:v>
      </ns0:c>
      <ns0:c r="V14" s="3" t="n">
        <ns0:f>IF(AND(ISBLANK(H14),OR(ISNUMBER(J14),ISNUMBER(K14))),1,0)</ns0:f>
        <ns0:v>0</ns0:v>
      </ns0:c>
      <ns0:c r="W14" s="3" t="str">
        <ns0:v>5 Rifiuti generati nelle attività</ns0:v>
      </ns0:c>
      <ns0:c r="X14" s="3" t="str">
        <ns0:v>Scope 3</ns0:v>
      </ns0:c>
      <ns0:c r="Y14" s="2" t="n">
        <ns0:f>IF(AND(T14=1,ISBLANK(P14)),1,0)</ns0:f>
        <ns0:v>0</ns0:v>
      </ns0:c>
      <ns0:c r="Z14" s="2" t="n">
        <ns0:f>IF(AND(T14=1,R14&lt;&gt;"Revisionato"),1,0)</ns0:f>
        <ns0:v>0</ns0:v>
      </ns0:c>
      <ns0:c r="AA14" s="2" t="n">
        <ns0:f>IF(AND(B14="Scope 2",ISNUMBER(H14),ISBLANK(K14)),1,0)</ns0:f>
        <ns0:v>0</ns0:v>
      </ns0:c>
      <ns0:c r="AB14" s="2" t="n">
        <ns0:f>IF(LEN(S14)&gt;0,1,0)</ns0:f>
        <ns0:v>0</ns0:v>
      </ns0:c>
    </ns0:row>
    <ns0:row r="15" ht="15" hidden="0" customHeight="1">
      <ns0:c r="A15" s="7"/>
      <ns0:c r="B15" s="7"/>
      <ns0:c r="C15" s="7"/>
      <ns0:c r="D15" s="7"/>
      <ns0:c r="E15" s="7"/>
      <ns0:c r="F15" s="8"/>
      <ns0:c r="G15" s="8"/>
      <ns0:c r="H15" s="9"/>
      <ns0:c r="I15" s="9"/>
      <ns0:c r="J15" s="9"/>
      <ns0:c r="K15" s="9"/>
      <ns0:c r="L15" s="9"/>
      <ns0:c r="M15" s="10" t="str">
        <ns0:f>IF(OR(ISBLANK(H15),ISBLANK(J15)),"",H15*J15/1000)</ns0:f>
      </ns0:c>
      <ns0:c r="N15" s="10" t="str">
        <ns0:f>IF(B15="Scope 2",IF(OR(ISBLANK(H15),ISBLANK(K15)),"",H15*K15/1000),M15)</ns0:f>
      </ns0:c>
      <ns0:c r="O15" s="7"/>
      <ns0:c r="P15" s="7"/>
      <ns0:c r="Q15" s="7"/>
      <ns0:c r="R15" s="7"/>
      <ns0:c r="S15" s="3" t="str">
        <ns0:f>IF(AND(B15="",C15=""),"",IF(COUNTIFS($W$4:$W$24,C15,$X$4:$X$24,B15)=1,"","Verifica Scope e categoria"))</ns0:f>
      </ns0:c>
      <ns0:c r="T15" s="3" t="n">
        <ns0:f>IF(COUNTA(A15:L15,O15:R15)=0,0,1)</ns0:f>
        <ns0:v>0</ns0:v>
      </ns0:c>
      <ns0:c r="U15" s="3" t="n">
        <ns0:f>IF(AND(ISNUMBER(H15),ISBLANK(J15)),1,0)</ns0:f>
        <ns0:v>0</ns0:v>
      </ns0:c>
      <ns0:c r="V15" s="3" t="n">
        <ns0:f>IF(AND(ISBLANK(H15),OR(ISNUMBER(J15),ISNUMBER(K15))),1,0)</ns0:f>
        <ns0:v>0</ns0:v>
      </ns0:c>
      <ns0:c r="W15" s="3" t="str">
        <ns0:v>6 Viaggi di lavoro</ns0:v>
      </ns0:c>
      <ns0:c r="X15" s="3" t="str">
        <ns0:v>Scope 3</ns0:v>
      </ns0:c>
      <ns0:c r="Y15" s="2" t="n">
        <ns0:f>IF(AND(T15=1,ISBLANK(P15)),1,0)</ns0:f>
        <ns0:v>0</ns0:v>
      </ns0:c>
      <ns0:c r="Z15" s="2" t="n">
        <ns0:f>IF(AND(T15=1,R15&lt;&gt;"Revisionato"),1,0)</ns0:f>
        <ns0:v>0</ns0:v>
      </ns0:c>
      <ns0:c r="AA15" s="2" t="n">
        <ns0:f>IF(AND(B15="Scope 2",ISNUMBER(H15),ISBLANK(K15)),1,0)</ns0:f>
        <ns0:v>0</ns0:v>
      </ns0:c>
      <ns0:c r="AB15" s="2" t="n">
        <ns0:f>IF(LEN(S15)&gt;0,1,0)</ns0:f>
        <ns0:v>0</ns0:v>
      </ns0:c>
    </ns0:row>
    <ns0:row r="16" ht="15" hidden="0" customHeight="1">
      <ns0:c r="A16" s="7"/>
      <ns0:c r="B16" s="7"/>
      <ns0:c r="C16" s="7"/>
      <ns0:c r="D16" s="7"/>
      <ns0:c r="E16" s="7"/>
      <ns0:c r="F16" s="8"/>
      <ns0:c r="G16" s="8"/>
      <ns0:c r="H16" s="9"/>
      <ns0:c r="I16" s="9"/>
      <ns0:c r="J16" s="9"/>
      <ns0:c r="K16" s="9"/>
      <ns0:c r="L16" s="9"/>
      <ns0:c r="M16" s="10" t="str">
        <ns0:f>IF(OR(ISBLANK(H16),ISBLANK(J16)),"",H16*J16/1000)</ns0:f>
      </ns0:c>
      <ns0:c r="N16" s="10" t="str">
        <ns0:f>IF(B16="Scope 2",IF(OR(ISBLANK(H16),ISBLANK(K16)),"",H16*K16/1000),M16)</ns0:f>
      </ns0:c>
      <ns0:c r="O16" s="7"/>
      <ns0:c r="P16" s="7"/>
      <ns0:c r="Q16" s="7"/>
      <ns0:c r="R16" s="7"/>
      <ns0:c r="S16" s="3" t="str">
        <ns0:f>IF(AND(B16="",C16=""),"",IF(COUNTIFS($W$4:$W$24,C16,$X$4:$X$24,B16)=1,"","Verifica Scope e categoria"))</ns0:f>
      </ns0:c>
      <ns0:c r="T16" s="3" t="n">
        <ns0:f>IF(COUNTA(A16:L16,O16:R16)=0,0,1)</ns0:f>
        <ns0:v>0</ns0:v>
      </ns0:c>
      <ns0:c r="U16" s="3" t="n">
        <ns0:f>IF(AND(ISNUMBER(H16),ISBLANK(J16)),1,0)</ns0:f>
        <ns0:v>0</ns0:v>
      </ns0:c>
      <ns0:c r="V16" s="3" t="n">
        <ns0:f>IF(AND(ISBLANK(H16),OR(ISNUMBER(J16),ISNUMBER(K16))),1,0)</ns0:f>
        <ns0:v>0</ns0:v>
      </ns0:c>
      <ns0:c r="W16" s="3" t="str">
        <ns0:v>7 Spostamenti casa-lavoro dei dipendenti</ns0:v>
      </ns0:c>
      <ns0:c r="X16" s="3" t="str">
        <ns0:v>Scope 3</ns0:v>
      </ns0:c>
      <ns0:c r="Y16" s="2" t="n">
        <ns0:f>IF(AND(T16=1,ISBLANK(P16)),1,0)</ns0:f>
        <ns0:v>0</ns0:v>
      </ns0:c>
      <ns0:c r="Z16" s="2" t="n">
        <ns0:f>IF(AND(T16=1,R16&lt;&gt;"Revisionato"),1,0)</ns0:f>
        <ns0:v>0</ns0:v>
      </ns0:c>
      <ns0:c r="AA16" s="2" t="n">
        <ns0:f>IF(AND(B16="Scope 2",ISNUMBER(H16),ISBLANK(K16)),1,0)</ns0:f>
        <ns0:v>0</ns0:v>
      </ns0:c>
      <ns0:c r="AB16" s="2" t="n">
        <ns0:f>IF(LEN(S16)&gt;0,1,0)</ns0:f>
        <ns0:v>0</ns0:v>
      </ns0:c>
    </ns0:row>
    <ns0:row r="17" ht="15" hidden="0" customHeight="1">
      <ns0:c r="A17" s="7"/>
      <ns0:c r="B17" s="7"/>
      <ns0:c r="C17" s="7"/>
      <ns0:c r="D17" s="7"/>
      <ns0:c r="E17" s="7"/>
      <ns0:c r="F17" s="8"/>
      <ns0:c r="G17" s="8"/>
      <ns0:c r="H17" s="9"/>
      <ns0:c r="I17" s="9"/>
      <ns0:c r="J17" s="9"/>
      <ns0:c r="K17" s="9"/>
      <ns0:c r="L17" s="9"/>
      <ns0:c r="M17" s="10" t="str">
        <ns0:f>IF(OR(ISBLANK(H17),ISBLANK(J17)),"",H17*J17/1000)</ns0:f>
      </ns0:c>
      <ns0:c r="N17" s="10" t="str">
        <ns0:f>IF(B17="Scope 2",IF(OR(ISBLANK(H17),ISBLANK(K17)),"",H17*K17/1000),M17)</ns0:f>
      </ns0:c>
      <ns0:c r="O17" s="7"/>
      <ns0:c r="P17" s="7"/>
      <ns0:c r="Q17" s="7"/>
      <ns0:c r="R17" s="7"/>
      <ns0:c r="S17" s="3" t="str">
        <ns0:f>IF(AND(B17="",C17=""),"",IF(COUNTIFS($W$4:$W$24,C17,$X$4:$X$24,B17)=1,"","Verifica Scope e categoria"))</ns0:f>
      </ns0:c>
      <ns0:c r="T17" s="3" t="n">
        <ns0:f>IF(COUNTA(A17:L17,O17:R17)=0,0,1)</ns0:f>
        <ns0:v>0</ns0:v>
      </ns0:c>
      <ns0:c r="U17" s="3" t="n">
        <ns0:f>IF(AND(ISNUMBER(H17),ISBLANK(J17)),1,0)</ns0:f>
        <ns0:v>0</ns0:v>
      </ns0:c>
      <ns0:c r="V17" s="3" t="n">
        <ns0:f>IF(AND(ISBLANK(H17),OR(ISNUMBER(J17),ISNUMBER(K17))),1,0)</ns0:f>
        <ns0:v>0</ns0:v>
      </ns0:c>
      <ns0:c r="W17" s="3" t="str">
        <ns0:v>8 Beni in leasing upstream</ns0:v>
      </ns0:c>
      <ns0:c r="X17" s="3" t="str">
        <ns0:v>Scope 3</ns0:v>
      </ns0:c>
      <ns0:c r="Y17" s="2" t="n">
        <ns0:f>IF(AND(T17=1,ISBLANK(P17)),1,0)</ns0:f>
        <ns0:v>0</ns0:v>
      </ns0:c>
      <ns0:c r="Z17" s="2" t="n">
        <ns0:f>IF(AND(T17=1,R17&lt;&gt;"Revisionato"),1,0)</ns0:f>
        <ns0:v>0</ns0:v>
      </ns0:c>
      <ns0:c r="AA17" s="2" t="n">
        <ns0:f>IF(AND(B17="Scope 2",ISNUMBER(H17),ISBLANK(K17)),1,0)</ns0:f>
        <ns0:v>0</ns0:v>
      </ns0:c>
      <ns0:c r="AB17" s="2" t="n">
        <ns0:f>IF(LEN(S17)&gt;0,1,0)</ns0:f>
        <ns0:v>0</ns0:v>
      </ns0:c>
    </ns0:row>
    <ns0:row r="18" ht="15" hidden="0" customHeight="1">
      <ns0:c r="A18" s="7"/>
      <ns0:c r="B18" s="7"/>
      <ns0:c r="C18" s="7"/>
      <ns0:c r="D18" s="7"/>
      <ns0:c r="E18" s="7"/>
      <ns0:c r="F18" s="8"/>
      <ns0:c r="G18" s="8"/>
      <ns0:c r="H18" s="9"/>
      <ns0:c r="I18" s="9"/>
      <ns0:c r="J18" s="9"/>
      <ns0:c r="K18" s="9"/>
      <ns0:c r="L18" s="9"/>
      <ns0:c r="M18" s="10" t="str">
        <ns0:f>IF(OR(ISBLANK(H18),ISBLANK(J18)),"",H18*J18/1000)</ns0:f>
      </ns0:c>
      <ns0:c r="N18" s="10" t="str">
        <ns0:f>IF(B18="Scope 2",IF(OR(ISBLANK(H18),ISBLANK(K18)),"",H18*K18/1000),M18)</ns0:f>
      </ns0:c>
      <ns0:c r="O18" s="7"/>
      <ns0:c r="P18" s="7"/>
      <ns0:c r="Q18" s="7"/>
      <ns0:c r="R18" s="7"/>
      <ns0:c r="S18" s="3" t="str">
        <ns0:f>IF(AND(B18="",C18=""),"",IF(COUNTIFS($W$4:$W$24,C18,$X$4:$X$24,B18)=1,"","Verifica Scope e categoria"))</ns0:f>
      </ns0:c>
      <ns0:c r="T18" s="3" t="n">
        <ns0:f>IF(COUNTA(A18:L18,O18:R18)=0,0,1)</ns0:f>
        <ns0:v>0</ns0:v>
      </ns0:c>
      <ns0:c r="U18" s="3" t="n">
        <ns0:f>IF(AND(ISNUMBER(H18),ISBLANK(J18)),1,0)</ns0:f>
        <ns0:v>0</ns0:v>
      </ns0:c>
      <ns0:c r="V18" s="3" t="n">
        <ns0:f>IF(AND(ISBLANK(H18),OR(ISNUMBER(J18),ISNUMBER(K18))),1,0)</ns0:f>
        <ns0:v>0</ns0:v>
      </ns0:c>
      <ns0:c r="W18" s="3" t="str">
        <ns0:v>9 Trasporto e distribuzione downstream</ns0:v>
      </ns0:c>
      <ns0:c r="X18" s="3" t="str">
        <ns0:v>Scope 3</ns0:v>
      </ns0:c>
      <ns0:c r="Y18" s="2" t="n">
        <ns0:f>IF(AND(T18=1,ISBLANK(P18)),1,0)</ns0:f>
        <ns0:v>0</ns0:v>
      </ns0:c>
      <ns0:c r="Z18" s="2" t="n">
        <ns0:f>IF(AND(T18=1,R18&lt;&gt;"Revisionato"),1,0)</ns0:f>
        <ns0:v>0</ns0:v>
      </ns0:c>
      <ns0:c r="AA18" s="2" t="n">
        <ns0:f>IF(AND(B18="Scope 2",ISNUMBER(H18),ISBLANK(K18)),1,0)</ns0:f>
        <ns0:v>0</ns0:v>
      </ns0:c>
      <ns0:c r="AB18" s="2" t="n">
        <ns0:f>IF(LEN(S18)&gt;0,1,0)</ns0:f>
        <ns0:v>0</ns0:v>
      </ns0:c>
    </ns0:row>
    <ns0:row r="19" ht="15" hidden="0" customHeight="1">
      <ns0:c r="A19" s="7"/>
      <ns0:c r="B19" s="7"/>
      <ns0:c r="C19" s="7"/>
      <ns0:c r="D19" s="7"/>
      <ns0:c r="E19" s="7"/>
      <ns0:c r="F19" s="8"/>
      <ns0:c r="G19" s="8"/>
      <ns0:c r="H19" s="9"/>
      <ns0:c r="I19" s="9"/>
      <ns0:c r="J19" s="9"/>
      <ns0:c r="K19" s="9"/>
      <ns0:c r="L19" s="9"/>
      <ns0:c r="M19" s="10" t="str">
        <ns0:f>IF(OR(ISBLANK(H19),ISBLANK(J19)),"",H19*J19/1000)</ns0:f>
      </ns0:c>
      <ns0:c r="N19" s="10" t="str">
        <ns0:f>IF(B19="Scope 2",IF(OR(ISBLANK(H19),ISBLANK(K19)),"",H19*K19/1000),M19)</ns0:f>
      </ns0:c>
      <ns0:c r="O19" s="7"/>
      <ns0:c r="P19" s="7"/>
      <ns0:c r="Q19" s="7"/>
      <ns0:c r="R19" s="7"/>
      <ns0:c r="S19" s="3" t="str">
        <ns0:f>IF(AND(B19="",C19=""),"",IF(COUNTIFS($W$4:$W$24,C19,$X$4:$X$24,B19)=1,"","Verifica Scope e categoria"))</ns0:f>
      </ns0:c>
      <ns0:c r="T19" s="3" t="n">
        <ns0:f>IF(COUNTA(A19:L19,O19:R19)=0,0,1)</ns0:f>
        <ns0:v>0</ns0:v>
      </ns0:c>
      <ns0:c r="U19" s="3" t="n">
        <ns0:f>IF(AND(ISNUMBER(H19),ISBLANK(J19)),1,0)</ns0:f>
        <ns0:v>0</ns0:v>
      </ns0:c>
      <ns0:c r="V19" s="3" t="n">
        <ns0:f>IF(AND(ISBLANK(H19),OR(ISNUMBER(J19),ISNUMBER(K19))),1,0)</ns0:f>
        <ns0:v>0</ns0:v>
      </ns0:c>
      <ns0:c r="W19" s="3" t="str">
        <ns0:v>10 Lavorazione dei prodotti venduti</ns0:v>
      </ns0:c>
      <ns0:c r="X19" s="3" t="str">
        <ns0:v>Scope 3</ns0:v>
      </ns0:c>
      <ns0:c r="Y19" s="2" t="n">
        <ns0:f>IF(AND(T19=1,ISBLANK(P19)),1,0)</ns0:f>
        <ns0:v>0</ns0:v>
      </ns0:c>
      <ns0:c r="Z19" s="2" t="n">
        <ns0:f>IF(AND(T19=1,R19&lt;&gt;"Revisionato"),1,0)</ns0:f>
        <ns0:v>0</ns0:v>
      </ns0:c>
      <ns0:c r="AA19" s="2" t="n">
        <ns0:f>IF(AND(B19="Scope 2",ISNUMBER(H19),ISBLANK(K19)),1,0)</ns0:f>
        <ns0:v>0</ns0:v>
      </ns0:c>
      <ns0:c r="AB19" s="2" t="n">
        <ns0:f>IF(LEN(S19)&gt;0,1,0)</ns0:f>
        <ns0:v>0</ns0:v>
      </ns0:c>
    </ns0:row>
    <ns0:row r="20" ht="15" hidden="0" customHeight="1">
      <ns0:c r="A20" s="7"/>
      <ns0:c r="B20" s="7"/>
      <ns0:c r="C20" s="7"/>
      <ns0:c r="D20" s="7"/>
      <ns0:c r="E20" s="7"/>
      <ns0:c r="F20" s="8"/>
      <ns0:c r="G20" s="8"/>
      <ns0:c r="H20" s="9"/>
      <ns0:c r="I20" s="9"/>
      <ns0:c r="J20" s="9"/>
      <ns0:c r="K20" s="9"/>
      <ns0:c r="L20" s="9"/>
      <ns0:c r="M20" s="10" t="str">
        <ns0:f>IF(OR(ISBLANK(H20),ISBLANK(J20)),"",H20*J20/1000)</ns0:f>
      </ns0:c>
      <ns0:c r="N20" s="10" t="str">
        <ns0:f>IF(B20="Scope 2",IF(OR(ISBLANK(H20),ISBLANK(K20)),"",H20*K20/1000),M20)</ns0:f>
      </ns0:c>
      <ns0:c r="O20" s="7"/>
      <ns0:c r="P20" s="7"/>
      <ns0:c r="Q20" s="7"/>
      <ns0:c r="R20" s="7"/>
      <ns0:c r="S20" s="3" t="str">
        <ns0:f>IF(AND(B20="",C20=""),"",IF(COUNTIFS($W$4:$W$24,C20,$X$4:$X$24,B20)=1,"","Verifica Scope e categoria"))</ns0:f>
      </ns0:c>
      <ns0:c r="T20" s="3" t="n">
        <ns0:f>IF(COUNTA(A20:L20,O20:R20)=0,0,1)</ns0:f>
        <ns0:v>0</ns0:v>
      </ns0:c>
      <ns0:c r="U20" s="3" t="n">
        <ns0:f>IF(AND(ISNUMBER(H20),ISBLANK(J20)),1,0)</ns0:f>
        <ns0:v>0</ns0:v>
      </ns0:c>
      <ns0:c r="V20" s="3" t="n">
        <ns0:f>IF(AND(ISBLANK(H20),OR(ISNUMBER(J20),ISNUMBER(K20))),1,0)</ns0:f>
        <ns0:v>0</ns0:v>
      </ns0:c>
      <ns0:c r="W20" s="3" t="str">
        <ns0:v>11 Uso dei prodotti venduti</ns0:v>
      </ns0:c>
      <ns0:c r="X20" s="3" t="str">
        <ns0:v>Scope 3</ns0:v>
      </ns0:c>
      <ns0:c r="Y20" s="2" t="n">
        <ns0:f>IF(AND(T20=1,ISBLANK(P20)),1,0)</ns0:f>
        <ns0:v>0</ns0:v>
      </ns0:c>
      <ns0:c r="Z20" s="2" t="n">
        <ns0:f>IF(AND(T20=1,R20&lt;&gt;"Revisionato"),1,0)</ns0:f>
        <ns0:v>0</ns0:v>
      </ns0:c>
      <ns0:c r="AA20" s="2" t="n">
        <ns0:f>IF(AND(B20="Scope 2",ISNUMBER(H20),ISBLANK(K20)),1,0)</ns0:f>
        <ns0:v>0</ns0:v>
      </ns0:c>
      <ns0:c r="AB20" s="2" t="n">
        <ns0:f>IF(LEN(S20)&gt;0,1,0)</ns0:f>
        <ns0:v>0</ns0:v>
      </ns0:c>
    </ns0:row>
    <ns0:row r="21" ht="15" hidden="0" customHeight="1">
      <ns0:c r="A21" s="7"/>
      <ns0:c r="B21" s="7"/>
      <ns0:c r="C21" s="7"/>
      <ns0:c r="D21" s="7"/>
      <ns0:c r="E21" s="7"/>
      <ns0:c r="F21" s="8"/>
      <ns0:c r="G21" s="8"/>
      <ns0:c r="H21" s="9"/>
      <ns0:c r="I21" s="9"/>
      <ns0:c r="J21" s="9"/>
      <ns0:c r="K21" s="9"/>
      <ns0:c r="L21" s="9"/>
      <ns0:c r="M21" s="10" t="str">
        <ns0:f>IF(OR(ISBLANK(H21),ISBLANK(J21)),"",H21*J21/1000)</ns0:f>
      </ns0:c>
      <ns0:c r="N21" s="10" t="str">
        <ns0:f>IF(B21="Scope 2",IF(OR(ISBLANK(H21),ISBLANK(K21)),"",H21*K21/1000),M21)</ns0:f>
      </ns0:c>
      <ns0:c r="O21" s="7"/>
      <ns0:c r="P21" s="7"/>
      <ns0:c r="Q21" s="7"/>
      <ns0:c r="R21" s="7"/>
      <ns0:c r="S21" s="3" t="str">
        <ns0:f>IF(AND(B21="",C21=""),"",IF(COUNTIFS($W$4:$W$24,C21,$X$4:$X$24,B21)=1,"","Verifica Scope e categoria"))</ns0:f>
      </ns0:c>
      <ns0:c r="T21" s="3" t="n">
        <ns0:f>IF(COUNTA(A21:L21,O21:R21)=0,0,1)</ns0:f>
        <ns0:v>0</ns0:v>
      </ns0:c>
      <ns0:c r="U21" s="3" t="n">
        <ns0:f>IF(AND(ISNUMBER(H21),ISBLANK(J21)),1,0)</ns0:f>
        <ns0:v>0</ns0:v>
      </ns0:c>
      <ns0:c r="V21" s="3" t="n">
        <ns0:f>IF(AND(ISBLANK(H21),OR(ISNUMBER(J21),ISNUMBER(K21))),1,0)</ns0:f>
        <ns0:v>0</ns0:v>
      </ns0:c>
      <ns0:c r="W21" s="3" t="str">
        <ns0:v>12 Trattamento di fine vita dei prodotti venduti</ns0:v>
      </ns0:c>
      <ns0:c r="X21" s="3" t="str">
        <ns0:v>Scope 3</ns0:v>
      </ns0:c>
      <ns0:c r="Y21" s="2" t="n">
        <ns0:f>IF(AND(T21=1,ISBLANK(P21)),1,0)</ns0:f>
        <ns0:v>0</ns0:v>
      </ns0:c>
      <ns0:c r="Z21" s="2" t="n">
        <ns0:f>IF(AND(T21=1,R21&lt;&gt;"Revisionato"),1,0)</ns0:f>
        <ns0:v>0</ns0:v>
      </ns0:c>
      <ns0:c r="AA21" s="2" t="n">
        <ns0:f>IF(AND(B21="Scope 2",ISNUMBER(H21),ISBLANK(K21)),1,0)</ns0:f>
        <ns0:v>0</ns0:v>
      </ns0:c>
      <ns0:c r="AB21" s="2" t="n">
        <ns0:f>IF(LEN(S21)&gt;0,1,0)</ns0:f>
        <ns0:v>0</ns0:v>
      </ns0:c>
    </ns0:row>
    <ns0:row r="22" ht="15" hidden="0" customHeight="1">
      <ns0:c r="A22" s="7"/>
      <ns0:c r="B22" s="7"/>
      <ns0:c r="C22" s="7"/>
      <ns0:c r="D22" s="7"/>
      <ns0:c r="E22" s="7"/>
      <ns0:c r="F22" s="8"/>
      <ns0:c r="G22" s="8"/>
      <ns0:c r="H22" s="9"/>
      <ns0:c r="I22" s="9"/>
      <ns0:c r="J22" s="9"/>
      <ns0:c r="K22" s="9"/>
      <ns0:c r="L22" s="9"/>
      <ns0:c r="M22" s="10" t="str">
        <ns0:f>IF(OR(ISBLANK(H22),ISBLANK(J22)),"",H22*J22/1000)</ns0:f>
      </ns0:c>
      <ns0:c r="N22" s="10" t="str">
        <ns0:f>IF(B22="Scope 2",IF(OR(ISBLANK(H22),ISBLANK(K22)),"",H22*K22/1000),M22)</ns0:f>
      </ns0:c>
      <ns0:c r="O22" s="7"/>
      <ns0:c r="P22" s="7"/>
      <ns0:c r="Q22" s="7"/>
      <ns0:c r="R22" s="7"/>
      <ns0:c r="S22" s="3" t="str">
        <ns0:f>IF(AND(B22="",C22=""),"",IF(COUNTIFS($W$4:$W$24,C22,$X$4:$X$24,B22)=1,"","Verifica Scope e categoria"))</ns0:f>
      </ns0:c>
      <ns0:c r="T22" s="3" t="n">
        <ns0:f>IF(COUNTA(A22:L22,O22:R22)=0,0,1)</ns0:f>
        <ns0:v>0</ns0:v>
      </ns0:c>
      <ns0:c r="U22" s="3" t="n">
        <ns0:f>IF(AND(ISNUMBER(H22),ISBLANK(J22)),1,0)</ns0:f>
        <ns0:v>0</ns0:v>
      </ns0:c>
      <ns0:c r="V22" s="3" t="n">
        <ns0:f>IF(AND(ISBLANK(H22),OR(ISNUMBER(J22),ISNUMBER(K22))),1,0)</ns0:f>
        <ns0:v>0</ns0:v>
      </ns0:c>
      <ns0:c r="W22" s="3" t="str">
        <ns0:v>13 Beni in leasing downstream</ns0:v>
      </ns0:c>
      <ns0:c r="X22" s="3" t="str">
        <ns0:v>Scope 3</ns0:v>
      </ns0:c>
      <ns0:c r="Y22" s="2" t="n">
        <ns0:f>IF(AND(T22=1,ISBLANK(P22)),1,0)</ns0:f>
        <ns0:v>0</ns0:v>
      </ns0:c>
      <ns0:c r="Z22" s="2" t="n">
        <ns0:f>IF(AND(T22=1,R22&lt;&gt;"Revisionato"),1,0)</ns0:f>
        <ns0:v>0</ns0:v>
      </ns0:c>
      <ns0:c r="AA22" s="2" t="n">
        <ns0:f>IF(AND(B22="Scope 2",ISNUMBER(H22),ISBLANK(K22)),1,0)</ns0:f>
        <ns0:v>0</ns0:v>
      </ns0:c>
      <ns0:c r="AB22" s="2" t="n">
        <ns0:f>IF(LEN(S22)&gt;0,1,0)</ns0:f>
        <ns0:v>0</ns0:v>
      </ns0:c>
    </ns0:row>
    <ns0:row r="23" ht="15" hidden="0" customHeight="1">
      <ns0:c r="A23" s="7"/>
      <ns0:c r="B23" s="7"/>
      <ns0:c r="C23" s="7"/>
      <ns0:c r="D23" s="7"/>
      <ns0:c r="E23" s="7"/>
      <ns0:c r="F23" s="8"/>
      <ns0:c r="G23" s="8"/>
      <ns0:c r="H23" s="9"/>
      <ns0:c r="I23" s="9"/>
      <ns0:c r="J23" s="9"/>
      <ns0:c r="K23" s="9"/>
      <ns0:c r="L23" s="9"/>
      <ns0:c r="M23" s="10" t="str">
        <ns0:f>IF(OR(ISBLANK(H23),ISBLANK(J23)),"",H23*J23/1000)</ns0:f>
      </ns0:c>
      <ns0:c r="N23" s="10" t="str">
        <ns0:f>IF(B23="Scope 2",IF(OR(ISBLANK(H23),ISBLANK(K23)),"",H23*K23/1000),M23)</ns0:f>
      </ns0:c>
      <ns0:c r="O23" s="7"/>
      <ns0:c r="P23" s="7"/>
      <ns0:c r="Q23" s="7"/>
      <ns0:c r="R23" s="7"/>
      <ns0:c r="S23" s="3" t="str">
        <ns0:f>IF(AND(B23="",C23=""),"",IF(COUNTIFS($W$4:$W$24,C23,$X$4:$X$24,B23)=1,"","Verifica Scope e categoria"))</ns0:f>
      </ns0:c>
      <ns0:c r="T23" s="3" t="n">
        <ns0:f>IF(COUNTA(A23:L23,O23:R23)=0,0,1)</ns0:f>
        <ns0:v>0</ns0:v>
      </ns0:c>
      <ns0:c r="U23" s="3" t="n">
        <ns0:f>IF(AND(ISNUMBER(H23),ISBLANK(J23)),1,0)</ns0:f>
        <ns0:v>0</ns0:v>
      </ns0:c>
      <ns0:c r="V23" s="3" t="n">
        <ns0:f>IF(AND(ISBLANK(H23),OR(ISNUMBER(J23),ISNUMBER(K23))),1,0)</ns0:f>
        <ns0:v>0</ns0:v>
      </ns0:c>
      <ns0:c r="W23" s="3" t="str">
        <ns0:v>14 Franchising</ns0:v>
      </ns0:c>
      <ns0:c r="X23" s="3" t="str">
        <ns0:v>Scope 3</ns0:v>
      </ns0:c>
      <ns0:c r="Y23" s="2" t="n">
        <ns0:f>IF(AND(T23=1,ISBLANK(P23)),1,0)</ns0:f>
        <ns0:v>0</ns0:v>
      </ns0:c>
      <ns0:c r="Z23" s="2" t="n">
        <ns0:f>IF(AND(T23=1,R23&lt;&gt;"Revisionato"),1,0)</ns0:f>
        <ns0:v>0</ns0:v>
      </ns0:c>
      <ns0:c r="AA23" s="2" t="n">
        <ns0:f>IF(AND(B23="Scope 2",ISNUMBER(H23),ISBLANK(K23)),1,0)</ns0:f>
        <ns0:v>0</ns0:v>
      </ns0:c>
      <ns0:c r="AB23" s="2" t="n">
        <ns0:f>IF(LEN(S23)&gt;0,1,0)</ns0:f>
        <ns0:v>0</ns0:v>
      </ns0:c>
    </ns0:row>
    <ns0:row r="24" ht="15" hidden="0" customHeight="1">
      <ns0:c r="A24" s="7"/>
      <ns0:c r="B24" s="7"/>
      <ns0:c r="C24" s="7"/>
      <ns0:c r="D24" s="7"/>
      <ns0:c r="E24" s="7"/>
      <ns0:c r="F24" s="8"/>
      <ns0:c r="G24" s="8"/>
      <ns0:c r="H24" s="9"/>
      <ns0:c r="I24" s="9"/>
      <ns0:c r="J24" s="9"/>
      <ns0:c r="K24" s="9"/>
      <ns0:c r="L24" s="9"/>
      <ns0:c r="M24" s="10" t="str">
        <ns0:f>IF(OR(ISBLANK(H24),ISBLANK(J24)),"",H24*J24/1000)</ns0:f>
      </ns0:c>
      <ns0:c r="N24" s="10" t="str">
        <ns0:f>IF(B24="Scope 2",IF(OR(ISBLANK(H24),ISBLANK(K24)),"",H24*K24/1000),M24)</ns0:f>
      </ns0:c>
      <ns0:c r="O24" s="7"/>
      <ns0:c r="P24" s="7"/>
      <ns0:c r="Q24" s="7"/>
      <ns0:c r="R24" s="7"/>
      <ns0:c r="S24" s="3" t="str">
        <ns0:f>IF(AND(B24="",C24=""),"",IF(COUNTIFS($W$4:$W$24,C24,$X$4:$X$24,B24)=1,"","Verifica Scope e categoria"))</ns0:f>
      </ns0:c>
      <ns0:c r="T24" s="3" t="n">
        <ns0:f>IF(COUNTA(A24:L24,O24:R24)=0,0,1)</ns0:f>
        <ns0:v>0</ns0:v>
      </ns0:c>
      <ns0:c r="U24" s="3" t="n">
        <ns0:f>IF(AND(ISNUMBER(H24),ISBLANK(J24)),1,0)</ns0:f>
        <ns0:v>0</ns0:v>
      </ns0:c>
      <ns0:c r="V24" s="3" t="n">
        <ns0:f>IF(AND(ISBLANK(H24),OR(ISNUMBER(J24),ISNUMBER(K24))),1,0)</ns0:f>
        <ns0:v>0</ns0:v>
      </ns0:c>
      <ns0:c r="W24" s="3" t="str">
        <ns0:v>15 Investimenti</ns0:v>
      </ns0:c>
      <ns0:c r="X24" s="3" t="str">
        <ns0:v>Scope 3</ns0:v>
      </ns0:c>
      <ns0:c r="Y24" s="2" t="n">
        <ns0:f>IF(AND(T24=1,ISBLANK(P24)),1,0)</ns0:f>
        <ns0:v>0</ns0:v>
      </ns0:c>
      <ns0:c r="Z24" s="2" t="n">
        <ns0:f>IF(AND(T24=1,R24&lt;&gt;"Revisionato"),1,0)</ns0:f>
        <ns0:v>0</ns0:v>
      </ns0:c>
      <ns0:c r="AA24" s="2" t="n">
        <ns0:f>IF(AND(B24="Scope 2",ISNUMBER(H24),ISBLANK(K24)),1,0)</ns0:f>
        <ns0:v>0</ns0:v>
      </ns0:c>
      <ns0:c r="AB24" s="2" t="n">
        <ns0:f>IF(LEN(S24)&gt;0,1,0)</ns0:f>
        <ns0:v>0</ns0:v>
      </ns0:c>
    </ns0:row>
    <ns0:row r="25" ht="15" hidden="0" customHeight="1">
      <ns0:c r="A25" s="7"/>
      <ns0:c r="B25" s="7"/>
      <ns0:c r="C25" s="7"/>
      <ns0:c r="D25" s="7"/>
      <ns0:c r="E25" s="7"/>
      <ns0:c r="F25" s="8"/>
      <ns0:c r="G25" s="8"/>
      <ns0:c r="H25" s="9"/>
      <ns0:c r="I25" s="9"/>
      <ns0:c r="J25" s="9"/>
      <ns0:c r="K25" s="9"/>
      <ns0:c r="L25" s="9"/>
      <ns0:c r="M25" s="10" t="str">
        <ns0:f>IF(OR(ISBLANK(H25),ISBLANK(J25)),"",H25*J25/1000)</ns0:f>
      </ns0:c>
      <ns0:c r="N25" s="10" t="str">
        <ns0:f>IF(B25="Scope 2",IF(OR(ISBLANK(H25),ISBLANK(K25)),"",H25*K25/1000),M25)</ns0:f>
      </ns0:c>
      <ns0:c r="O25" s="7"/>
      <ns0:c r="P25" s="7"/>
      <ns0:c r="Q25" s="7"/>
      <ns0:c r="R25" s="7"/>
      <ns0:c r="S25" s="3" t="str">
        <ns0:f>IF(AND(B25="",C25=""),"",IF(COUNTIFS($W$4:$W$24,C25,$X$4:$X$24,B25)=1,"","Verifica Scope e categoria"))</ns0:f>
      </ns0:c>
      <ns0:c r="T25" s="3" t="n">
        <ns0:f>IF(COUNTA(A25:L25,O25:R25)=0,0,1)</ns0:f>
        <ns0:v>0</ns0:v>
      </ns0:c>
      <ns0:c r="U25" s="3" t="n">
        <ns0:f>IF(AND(ISNUMBER(H25),ISBLANK(J25)),1,0)</ns0:f>
        <ns0:v>0</ns0:v>
      </ns0:c>
      <ns0:c r="V25" s="3" t="n">
        <ns0:f>IF(AND(ISBLANK(H25),OR(ISNUMBER(J25),ISNUMBER(K25))),1,0)</ns0:f>
        <ns0:v>0</ns0:v>
      </ns0:c>
      <ns0:c r="W25" s="3"/>
      <ns0:c r="X25" s="3"/>
      <ns0:c r="Y25" s="2" t="n">
        <ns0:f>IF(AND(T25=1,ISBLANK(P25)),1,0)</ns0:f>
        <ns0:v>0</ns0:v>
      </ns0:c>
      <ns0:c r="Z25" s="2" t="n">
        <ns0:f>IF(AND(T25=1,R25&lt;&gt;"Revisionato"),1,0)</ns0:f>
        <ns0:v>0</ns0:v>
      </ns0:c>
      <ns0:c r="AA25" s="2" t="n">
        <ns0:f>IF(AND(B25="Scope 2",ISNUMBER(H25),ISBLANK(K25)),1,0)</ns0:f>
        <ns0:v>0</ns0:v>
      </ns0:c>
      <ns0:c r="AB25" s="2" t="n">
        <ns0:f>IF(LEN(S25)&gt;0,1,0)</ns0:f>
        <ns0:v>0</ns0:v>
      </ns0:c>
    </ns0:row>
    <ns0:row r="26" ht="15" hidden="0" customHeight="1">
      <ns0:c r="A26" s="7"/>
      <ns0:c r="B26" s="7"/>
      <ns0:c r="C26" s="7"/>
      <ns0:c r="D26" s="7"/>
      <ns0:c r="E26" s="7"/>
      <ns0:c r="F26" s="8"/>
      <ns0:c r="G26" s="8"/>
      <ns0:c r="H26" s="9"/>
      <ns0:c r="I26" s="9"/>
      <ns0:c r="J26" s="9"/>
      <ns0:c r="K26" s="9"/>
      <ns0:c r="L26" s="9"/>
      <ns0:c r="M26" s="10" t="str">
        <ns0:f>IF(OR(ISBLANK(H26),ISBLANK(J26)),"",H26*J26/1000)</ns0:f>
      </ns0:c>
      <ns0:c r="N26" s="10" t="str">
        <ns0:f>IF(B26="Scope 2",IF(OR(ISBLANK(H26),ISBLANK(K26)),"",H26*K26/1000),M26)</ns0:f>
      </ns0:c>
      <ns0:c r="O26" s="7"/>
      <ns0:c r="P26" s="7"/>
      <ns0:c r="Q26" s="7"/>
      <ns0:c r="R26" s="7"/>
      <ns0:c r="S26" s="3" t="str">
        <ns0:f>IF(AND(B26="",C26=""),"",IF(COUNTIFS($W$4:$W$24,C26,$X$4:$X$24,B26)=1,"","Verifica Scope e categoria"))</ns0:f>
      </ns0:c>
      <ns0:c r="T26" s="3" t="n">
        <ns0:f>IF(COUNTA(A26:L26,O26:R26)=0,0,1)</ns0:f>
        <ns0:v>0</ns0:v>
      </ns0:c>
      <ns0:c r="U26" s="3" t="n">
        <ns0:f>IF(AND(ISNUMBER(H26),ISBLANK(J26)),1,0)</ns0:f>
        <ns0:v>0</ns0:v>
      </ns0:c>
      <ns0:c r="V26" s="3" t="n">
        <ns0:f>IF(AND(ISBLANK(H26),OR(ISNUMBER(J26),ISNUMBER(K26))),1,0)</ns0:f>
        <ns0:v>0</ns0:v>
      </ns0:c>
      <ns0:c r="W26" s="3"/>
      <ns0:c r="X26" s="3"/>
      <ns0:c r="Y26" s="2" t="n">
        <ns0:f>IF(AND(T26=1,ISBLANK(P26)),1,0)</ns0:f>
        <ns0:v>0</ns0:v>
      </ns0:c>
      <ns0:c r="Z26" s="2" t="n">
        <ns0:f>IF(AND(T26=1,R26&lt;&gt;"Revisionato"),1,0)</ns0:f>
        <ns0:v>0</ns0:v>
      </ns0:c>
      <ns0:c r="AA26" s="2" t="n">
        <ns0:f>IF(AND(B26="Scope 2",ISNUMBER(H26),ISBLANK(K26)),1,0)</ns0:f>
        <ns0:v>0</ns0:v>
      </ns0:c>
      <ns0:c r="AB26" s="2" t="n">
        <ns0:f>IF(LEN(S26)&gt;0,1,0)</ns0:f>
        <ns0:v>0</ns0:v>
      </ns0:c>
    </ns0:row>
    <ns0:row r="27" ht="15" hidden="0" customHeight="1">
      <ns0:c r="A27" s="7"/>
      <ns0:c r="B27" s="7"/>
      <ns0:c r="C27" s="7"/>
      <ns0:c r="D27" s="7"/>
      <ns0:c r="E27" s="7"/>
      <ns0:c r="F27" s="8"/>
      <ns0:c r="G27" s="8"/>
      <ns0:c r="H27" s="9"/>
      <ns0:c r="I27" s="9"/>
      <ns0:c r="J27" s="9"/>
      <ns0:c r="K27" s="9"/>
      <ns0:c r="L27" s="9"/>
      <ns0:c r="M27" s="10" t="str">
        <ns0:f>IF(OR(ISBLANK(H27),ISBLANK(J27)),"",H27*J27/1000)</ns0:f>
      </ns0:c>
      <ns0:c r="N27" s="10" t="str">
        <ns0:f>IF(B27="Scope 2",IF(OR(ISBLANK(H27),ISBLANK(K27)),"",H27*K27/1000),M27)</ns0:f>
      </ns0:c>
      <ns0:c r="O27" s="7"/>
      <ns0:c r="P27" s="7"/>
      <ns0:c r="Q27" s="7"/>
      <ns0:c r="R27" s="7"/>
      <ns0:c r="S27" s="3" t="str">
        <ns0:f>IF(AND(B27="",C27=""),"",IF(COUNTIFS($W$4:$W$24,C27,$X$4:$X$24,B27)=1,"","Verifica Scope e categoria"))</ns0:f>
      </ns0:c>
      <ns0:c r="T27" s="3" t="n">
        <ns0:f>IF(COUNTA(A27:L27,O27:R27)=0,0,1)</ns0:f>
        <ns0:v>0</ns0:v>
      </ns0:c>
      <ns0:c r="U27" s="3" t="n">
        <ns0:f>IF(AND(ISNUMBER(H27),ISBLANK(J27)),1,0)</ns0:f>
        <ns0:v>0</ns0:v>
      </ns0:c>
      <ns0:c r="V27" s="3" t="n">
        <ns0:f>IF(AND(ISBLANK(H27),OR(ISNUMBER(J27),ISNUMBER(K27))),1,0)</ns0:f>
        <ns0:v>0</ns0:v>
      </ns0:c>
      <ns0:c r="W27" s="3"/>
      <ns0:c r="X27" s="3"/>
      <ns0:c r="Y27" s="2" t="n">
        <ns0:f>IF(AND(T27=1,ISBLANK(P27)),1,0)</ns0:f>
        <ns0:v>0</ns0:v>
      </ns0:c>
      <ns0:c r="Z27" s="2" t="n">
        <ns0:f>IF(AND(T27=1,R27&lt;&gt;"Revisionato"),1,0)</ns0:f>
        <ns0:v>0</ns0:v>
      </ns0:c>
      <ns0:c r="AA27" s="2" t="n">
        <ns0:f>IF(AND(B27="Scope 2",ISNUMBER(H27),ISBLANK(K27)),1,0)</ns0:f>
        <ns0:v>0</ns0:v>
      </ns0:c>
      <ns0:c r="AB27" s="2" t="n">
        <ns0:f>IF(LEN(S27)&gt;0,1,0)</ns0:f>
        <ns0:v>0</ns0:v>
      </ns0:c>
    </ns0:row>
    <ns0:row r="28" ht="15" hidden="0" customHeight="1">
      <ns0:c r="A28" s="7"/>
      <ns0:c r="B28" s="7"/>
      <ns0:c r="C28" s="7"/>
      <ns0:c r="D28" s="7"/>
      <ns0:c r="E28" s="7"/>
      <ns0:c r="F28" s="8"/>
      <ns0:c r="G28" s="8"/>
      <ns0:c r="H28" s="9"/>
      <ns0:c r="I28" s="9"/>
      <ns0:c r="J28" s="9"/>
      <ns0:c r="K28" s="9"/>
      <ns0:c r="L28" s="9"/>
      <ns0:c r="M28" s="10" t="str">
        <ns0:f>IF(OR(ISBLANK(H28),ISBLANK(J28)),"",H28*J28/1000)</ns0:f>
      </ns0:c>
      <ns0:c r="N28" s="10" t="str">
        <ns0:f>IF(B28="Scope 2",IF(OR(ISBLANK(H28),ISBLANK(K28)),"",H28*K28/1000),M28)</ns0:f>
      </ns0:c>
      <ns0:c r="O28" s="7"/>
      <ns0:c r="P28" s="7"/>
      <ns0:c r="Q28" s="7"/>
      <ns0:c r="R28" s="7"/>
      <ns0:c r="S28" s="3" t="str">
        <ns0:f>IF(AND(B28="",C28=""),"",IF(COUNTIFS($W$4:$W$24,C28,$X$4:$X$24,B28)=1,"","Verifica Scope e categoria"))</ns0:f>
      </ns0:c>
      <ns0:c r="T28" s="3" t="n">
        <ns0:f>IF(COUNTA(A28:L28,O28:R28)=0,0,1)</ns0:f>
        <ns0:v>0</ns0:v>
      </ns0:c>
      <ns0:c r="U28" s="3" t="n">
        <ns0:f>IF(AND(ISNUMBER(H28),ISBLANK(J28)),1,0)</ns0:f>
        <ns0:v>0</ns0:v>
      </ns0:c>
      <ns0:c r="V28" s="3" t="n">
        <ns0:f>IF(AND(ISBLANK(H28),OR(ISNUMBER(J28),ISNUMBER(K28))),1,0)</ns0:f>
        <ns0:v>0</ns0:v>
      </ns0:c>
      <ns0:c r="W28" s="3"/>
      <ns0:c r="X28" s="3"/>
      <ns0:c r="Y28" s="2" t="n">
        <ns0:f>IF(AND(T28=1,ISBLANK(P28)),1,0)</ns0:f>
        <ns0:v>0</ns0:v>
      </ns0:c>
      <ns0:c r="Z28" s="2" t="n">
        <ns0:f>IF(AND(T28=1,R28&lt;&gt;"Revisionato"),1,0)</ns0:f>
        <ns0:v>0</ns0:v>
      </ns0:c>
      <ns0:c r="AA28" s="2" t="n">
        <ns0:f>IF(AND(B28="Scope 2",ISNUMBER(H28),ISBLANK(K28)),1,0)</ns0:f>
        <ns0:v>0</ns0:v>
      </ns0:c>
      <ns0:c r="AB28" s="2" t="n">
        <ns0:f>IF(LEN(S28)&gt;0,1,0)</ns0:f>
        <ns0:v>0</ns0:v>
      </ns0:c>
    </ns0:row>
    <ns0:row r="29" ht="15" hidden="0" customHeight="1">
      <ns0:c r="A29" s="7"/>
      <ns0:c r="B29" s="7"/>
      <ns0:c r="C29" s="7"/>
      <ns0:c r="D29" s="7"/>
      <ns0:c r="E29" s="7"/>
      <ns0:c r="F29" s="8"/>
      <ns0:c r="G29" s="8"/>
      <ns0:c r="H29" s="9"/>
      <ns0:c r="I29" s="9"/>
      <ns0:c r="J29" s="9"/>
      <ns0:c r="K29" s="9"/>
      <ns0:c r="L29" s="9"/>
      <ns0:c r="M29" s="10" t="str">
        <ns0:f>IF(OR(ISBLANK(H29),ISBLANK(J29)),"",H29*J29/1000)</ns0:f>
      </ns0:c>
      <ns0:c r="N29" s="10" t="str">
        <ns0:f>IF(B29="Scope 2",IF(OR(ISBLANK(H29),ISBLANK(K29)),"",H29*K29/1000),M29)</ns0:f>
      </ns0:c>
      <ns0:c r="O29" s="7"/>
      <ns0:c r="P29" s="7"/>
      <ns0:c r="Q29" s="7"/>
      <ns0:c r="R29" s="7"/>
      <ns0:c r="S29" s="3" t="str">
        <ns0:f>IF(AND(B29="",C29=""),"",IF(COUNTIFS($W$4:$W$24,C29,$X$4:$X$24,B29)=1,"","Verifica Scope e categoria"))</ns0:f>
      </ns0:c>
      <ns0:c r="T29" s="3" t="n">
        <ns0:f>IF(COUNTA(A29:L29,O29:R29)=0,0,1)</ns0:f>
        <ns0:v>0</ns0:v>
      </ns0:c>
      <ns0:c r="U29" s="3" t="n">
        <ns0:f>IF(AND(ISNUMBER(H29),ISBLANK(J29)),1,0)</ns0:f>
        <ns0:v>0</ns0:v>
      </ns0:c>
      <ns0:c r="V29" s="3" t="n">
        <ns0:f>IF(AND(ISBLANK(H29),OR(ISNUMBER(J29),ISNUMBER(K29))),1,0)</ns0:f>
        <ns0:v>0</ns0:v>
      </ns0:c>
      <ns0:c r="W29" s="3"/>
      <ns0:c r="X29" s="3"/>
      <ns0:c r="Y29" s="2" t="n">
        <ns0:f>IF(AND(T29=1,ISBLANK(P29)),1,0)</ns0:f>
        <ns0:v>0</ns0:v>
      </ns0:c>
      <ns0:c r="Z29" s="2" t="n">
        <ns0:f>IF(AND(T29=1,R29&lt;&gt;"Revisionato"),1,0)</ns0:f>
        <ns0:v>0</ns0:v>
      </ns0:c>
      <ns0:c r="AA29" s="2" t="n">
        <ns0:f>IF(AND(B29="Scope 2",ISNUMBER(H29),ISBLANK(K29)),1,0)</ns0:f>
        <ns0:v>0</ns0:v>
      </ns0:c>
      <ns0:c r="AB29" s="2" t="n">
        <ns0:f>IF(LEN(S29)&gt;0,1,0)</ns0:f>
        <ns0:v>0</ns0:v>
      </ns0:c>
    </ns0:row>
    <ns0:row r="30" ht="15" hidden="0" customHeight="1">
      <ns0:c r="A30" s="7"/>
      <ns0:c r="B30" s="7"/>
      <ns0:c r="C30" s="7"/>
      <ns0:c r="D30" s="7"/>
      <ns0:c r="E30" s="7"/>
      <ns0:c r="F30" s="8"/>
      <ns0:c r="G30" s="8"/>
      <ns0:c r="H30" s="9"/>
      <ns0:c r="I30" s="9"/>
      <ns0:c r="J30" s="9"/>
      <ns0:c r="K30" s="9"/>
      <ns0:c r="L30" s="9"/>
      <ns0:c r="M30" s="10" t="str">
        <ns0:f>IF(OR(ISBLANK(H30),ISBLANK(J30)),"",H30*J30/1000)</ns0:f>
      </ns0:c>
      <ns0:c r="N30" s="10" t="str">
        <ns0:f>IF(B30="Scope 2",IF(OR(ISBLANK(H30),ISBLANK(K30)),"",H30*K30/1000),M30)</ns0:f>
      </ns0:c>
      <ns0:c r="O30" s="7"/>
      <ns0:c r="P30" s="7"/>
      <ns0:c r="Q30" s="7"/>
      <ns0:c r="R30" s="7"/>
      <ns0:c r="S30" s="3" t="str">
        <ns0:f>IF(AND(B30="",C30=""),"",IF(COUNTIFS($W$4:$W$24,C30,$X$4:$X$24,B30)=1,"","Verifica Scope e categoria"))</ns0:f>
      </ns0:c>
      <ns0:c r="T30" s="3" t="n">
        <ns0:f>IF(COUNTA(A30:L30,O30:R30)=0,0,1)</ns0:f>
        <ns0:v>0</ns0:v>
      </ns0:c>
      <ns0:c r="U30" s="3" t="n">
        <ns0:f>IF(AND(ISNUMBER(H30),ISBLANK(J30)),1,0)</ns0:f>
        <ns0:v>0</ns0:v>
      </ns0:c>
      <ns0:c r="V30" s="3" t="n">
        <ns0:f>IF(AND(ISBLANK(H30),OR(ISNUMBER(J30),ISNUMBER(K30))),1,0)</ns0:f>
        <ns0:v>0</ns0:v>
      </ns0:c>
      <ns0:c r="W30" s="3"/>
      <ns0:c r="X30" s="3"/>
      <ns0:c r="Y30" s="2" t="n">
        <ns0:f>IF(AND(T30=1,ISBLANK(P30)),1,0)</ns0:f>
        <ns0:v>0</ns0:v>
      </ns0:c>
      <ns0:c r="Z30" s="2" t="n">
        <ns0:f>IF(AND(T30=1,R30&lt;&gt;"Revisionato"),1,0)</ns0:f>
        <ns0:v>0</ns0:v>
      </ns0:c>
      <ns0:c r="AA30" s="2" t="n">
        <ns0:f>IF(AND(B30="Scope 2",ISNUMBER(H30),ISBLANK(K30)),1,0)</ns0:f>
        <ns0:v>0</ns0:v>
      </ns0:c>
      <ns0:c r="AB30" s="2" t="n">
        <ns0:f>IF(LEN(S30)&gt;0,1,0)</ns0:f>
        <ns0:v>0</ns0:v>
      </ns0:c>
    </ns0:row>
    <ns0:row r="31" ht="15" hidden="0" customHeight="1">
      <ns0:c r="A31" s="7"/>
      <ns0:c r="B31" s="7"/>
      <ns0:c r="C31" s="7"/>
      <ns0:c r="D31" s="7"/>
      <ns0:c r="E31" s="7"/>
      <ns0:c r="F31" s="8"/>
      <ns0:c r="G31" s="8"/>
      <ns0:c r="H31" s="9"/>
      <ns0:c r="I31" s="9"/>
      <ns0:c r="J31" s="9"/>
      <ns0:c r="K31" s="9"/>
      <ns0:c r="L31" s="9"/>
      <ns0:c r="M31" s="10" t="str">
        <ns0:f>IF(OR(ISBLANK(H31),ISBLANK(J31)),"",H31*J31/1000)</ns0:f>
      </ns0:c>
      <ns0:c r="N31" s="10" t="str">
        <ns0:f>IF(B31="Scope 2",IF(OR(ISBLANK(H31),ISBLANK(K31)),"",H31*K31/1000),M31)</ns0:f>
      </ns0:c>
      <ns0:c r="O31" s="7"/>
      <ns0:c r="P31" s="7"/>
      <ns0:c r="Q31" s="7"/>
      <ns0:c r="R31" s="7"/>
      <ns0:c r="S31" s="3" t="str">
        <ns0:f>IF(AND(B31="",C31=""),"",IF(COUNTIFS($W$4:$W$24,C31,$X$4:$X$24,B31)=1,"","Verifica Scope e categoria"))</ns0:f>
      </ns0:c>
      <ns0:c r="T31" s="3" t="n">
        <ns0:f>IF(COUNTA(A31:L31,O31:R31)=0,0,1)</ns0:f>
        <ns0:v>0</ns0:v>
      </ns0:c>
      <ns0:c r="U31" s="3" t="n">
        <ns0:f>IF(AND(ISNUMBER(H31),ISBLANK(J31)),1,0)</ns0:f>
        <ns0:v>0</ns0:v>
      </ns0:c>
      <ns0:c r="V31" s="3" t="n">
        <ns0:f>IF(AND(ISBLANK(H31),OR(ISNUMBER(J31),ISNUMBER(K31))),1,0)</ns0:f>
        <ns0:v>0</ns0:v>
      </ns0:c>
      <ns0:c r="W31" s="3"/>
      <ns0:c r="X31" s="3"/>
      <ns0:c r="Y31" s="2" t="n">
        <ns0:f>IF(AND(T31=1,ISBLANK(P31)),1,0)</ns0:f>
        <ns0:v>0</ns0:v>
      </ns0:c>
      <ns0:c r="Z31" s="2" t="n">
        <ns0:f>IF(AND(T31=1,R31&lt;&gt;"Revisionato"),1,0)</ns0:f>
        <ns0:v>0</ns0:v>
      </ns0:c>
      <ns0:c r="AA31" s="2" t="n">
        <ns0:f>IF(AND(B31="Scope 2",ISNUMBER(H31),ISBLANK(K31)),1,0)</ns0:f>
        <ns0:v>0</ns0:v>
      </ns0:c>
      <ns0:c r="AB31" s="2" t="n">
        <ns0:f>IF(LEN(S31)&gt;0,1,0)</ns0:f>
        <ns0:v>0</ns0:v>
      </ns0:c>
    </ns0:row>
    <ns0:row r="32" ht="15" hidden="0" customHeight="1">
      <ns0:c r="A32" s="7"/>
      <ns0:c r="B32" s="7"/>
      <ns0:c r="C32" s="7"/>
      <ns0:c r="D32" s="7"/>
      <ns0:c r="E32" s="7"/>
      <ns0:c r="F32" s="8"/>
      <ns0:c r="G32" s="8"/>
      <ns0:c r="H32" s="9"/>
      <ns0:c r="I32" s="9"/>
      <ns0:c r="J32" s="9"/>
      <ns0:c r="K32" s="9"/>
      <ns0:c r="L32" s="9"/>
      <ns0:c r="M32" s="10" t="str">
        <ns0:f>IF(OR(ISBLANK(H32),ISBLANK(J32)),"",H32*J32/1000)</ns0:f>
      </ns0:c>
      <ns0:c r="N32" s="10" t="str">
        <ns0:f>IF(B32="Scope 2",IF(OR(ISBLANK(H32),ISBLANK(K32)),"",H32*K32/1000),M32)</ns0:f>
      </ns0:c>
      <ns0:c r="O32" s="7"/>
      <ns0:c r="P32" s="7"/>
      <ns0:c r="Q32" s="7"/>
      <ns0:c r="R32" s="7"/>
      <ns0:c r="S32" s="3" t="str">
        <ns0:f>IF(AND(B32="",C32=""),"",IF(COUNTIFS($W$4:$W$24,C32,$X$4:$X$24,B32)=1,"","Verifica Scope e categoria"))</ns0:f>
      </ns0:c>
      <ns0:c r="T32" s="3" t="n">
        <ns0:f>IF(COUNTA(A32:L32,O32:R32)=0,0,1)</ns0:f>
        <ns0:v>0</ns0:v>
      </ns0:c>
      <ns0:c r="U32" s="3" t="n">
        <ns0:f>IF(AND(ISNUMBER(H32),ISBLANK(J32)),1,0)</ns0:f>
        <ns0:v>0</ns0:v>
      </ns0:c>
      <ns0:c r="V32" s="3" t="n">
        <ns0:f>IF(AND(ISBLANK(H32),OR(ISNUMBER(J32),ISNUMBER(K32))),1,0)</ns0:f>
        <ns0:v>0</ns0:v>
      </ns0:c>
      <ns0:c r="W32" s="3"/>
      <ns0:c r="X32" s="3"/>
      <ns0:c r="Y32" s="2" t="n">
        <ns0:f>IF(AND(T32=1,ISBLANK(P32)),1,0)</ns0:f>
        <ns0:v>0</ns0:v>
      </ns0:c>
      <ns0:c r="Z32" s="2" t="n">
        <ns0:f>IF(AND(T32=1,R32&lt;&gt;"Revisionato"),1,0)</ns0:f>
        <ns0:v>0</ns0:v>
      </ns0:c>
      <ns0:c r="AA32" s="2" t="n">
        <ns0:f>IF(AND(B32="Scope 2",ISNUMBER(H32),ISBLANK(K32)),1,0)</ns0:f>
        <ns0:v>0</ns0:v>
      </ns0:c>
      <ns0:c r="AB32" s="2" t="n">
        <ns0:f>IF(LEN(S32)&gt;0,1,0)</ns0:f>
        <ns0:v>0</ns0:v>
      </ns0:c>
    </ns0:row>
    <ns0:row r="33" ht="15" hidden="0" customHeight="1">
      <ns0:c r="A33" s="7"/>
      <ns0:c r="B33" s="7"/>
      <ns0:c r="C33" s="7"/>
      <ns0:c r="D33" s="7"/>
      <ns0:c r="E33" s="7"/>
      <ns0:c r="F33" s="8"/>
      <ns0:c r="G33" s="8"/>
      <ns0:c r="H33" s="9"/>
      <ns0:c r="I33" s="9"/>
      <ns0:c r="J33" s="9"/>
      <ns0:c r="K33" s="9"/>
      <ns0:c r="L33" s="9"/>
      <ns0:c r="M33" s="10" t="str">
        <ns0:f>IF(OR(ISBLANK(H33),ISBLANK(J33)),"",H33*J33/1000)</ns0:f>
      </ns0:c>
      <ns0:c r="N33" s="10" t="str">
        <ns0:f>IF(B33="Scope 2",IF(OR(ISBLANK(H33),ISBLANK(K33)),"",H33*K33/1000),M33)</ns0:f>
      </ns0:c>
      <ns0:c r="O33" s="7"/>
      <ns0:c r="P33" s="7"/>
      <ns0:c r="Q33" s="7"/>
      <ns0:c r="R33" s="7"/>
      <ns0:c r="S33" s="3" t="str">
        <ns0:f>IF(AND(B33="",C33=""),"",IF(COUNTIFS($W$4:$W$24,C33,$X$4:$X$24,B33)=1,"","Verifica Scope e categoria"))</ns0:f>
      </ns0:c>
      <ns0:c r="T33" s="3" t="n">
        <ns0:f>IF(COUNTA(A33:L33,O33:R33)=0,0,1)</ns0:f>
        <ns0:v>0</ns0:v>
      </ns0:c>
      <ns0:c r="U33" s="3" t="n">
        <ns0:f>IF(AND(ISNUMBER(H33),ISBLANK(J33)),1,0)</ns0:f>
        <ns0:v>0</ns0:v>
      </ns0:c>
      <ns0:c r="V33" s="3" t="n">
        <ns0:f>IF(AND(ISBLANK(H33),OR(ISNUMBER(J33),ISNUMBER(K33))),1,0)</ns0:f>
        <ns0:v>0</ns0:v>
      </ns0:c>
      <ns0:c r="W33" s="3"/>
      <ns0:c r="X33" s="3"/>
      <ns0:c r="Y33" s="2" t="n">
        <ns0:f>IF(AND(T33=1,ISBLANK(P33)),1,0)</ns0:f>
        <ns0:v>0</ns0:v>
      </ns0:c>
      <ns0:c r="Z33" s="2" t="n">
        <ns0:f>IF(AND(T33=1,R33&lt;&gt;"Revisionato"),1,0)</ns0:f>
        <ns0:v>0</ns0:v>
      </ns0:c>
      <ns0:c r="AA33" s="2" t="n">
        <ns0:f>IF(AND(B33="Scope 2",ISNUMBER(H33),ISBLANK(K33)),1,0)</ns0:f>
        <ns0:v>0</ns0:v>
      </ns0:c>
      <ns0:c r="AB33" s="2" t="n">
        <ns0:f>IF(LEN(S33)&gt;0,1,0)</ns0:f>
        <ns0:v>0</ns0:v>
      </ns0:c>
    </ns0:row>
    <ns0:row r="34" ht="15" hidden="0" customHeight="1">
      <ns0:c r="A34" s="7"/>
      <ns0:c r="B34" s="7"/>
      <ns0:c r="C34" s="7"/>
      <ns0:c r="D34" s="7"/>
      <ns0:c r="E34" s="7"/>
      <ns0:c r="F34" s="8"/>
      <ns0:c r="G34" s="8"/>
      <ns0:c r="H34" s="9"/>
      <ns0:c r="I34" s="9"/>
      <ns0:c r="J34" s="9"/>
      <ns0:c r="K34" s="9"/>
      <ns0:c r="L34" s="9"/>
      <ns0:c r="M34" s="10" t="str">
        <ns0:f>IF(OR(ISBLANK(H34),ISBLANK(J34)),"",H34*J34/1000)</ns0:f>
      </ns0:c>
      <ns0:c r="N34" s="10" t="str">
        <ns0:f>IF(B34="Scope 2",IF(OR(ISBLANK(H34),ISBLANK(K34)),"",H34*K34/1000),M34)</ns0:f>
      </ns0:c>
      <ns0:c r="O34" s="7"/>
      <ns0:c r="P34" s="7"/>
      <ns0:c r="Q34" s="7"/>
      <ns0:c r="R34" s="7"/>
      <ns0:c r="S34" s="3" t="str">
        <ns0:f>IF(AND(B34="",C34=""),"",IF(COUNTIFS($W$4:$W$24,C34,$X$4:$X$24,B34)=1,"","Verifica Scope e categoria"))</ns0:f>
      </ns0:c>
      <ns0:c r="T34" s="3" t="n">
        <ns0:f>IF(COUNTA(A34:L34,O34:R34)=0,0,1)</ns0:f>
        <ns0:v>0</ns0:v>
      </ns0:c>
      <ns0:c r="U34" s="3" t="n">
        <ns0:f>IF(AND(ISNUMBER(H34),ISBLANK(J34)),1,0)</ns0:f>
        <ns0:v>0</ns0:v>
      </ns0:c>
      <ns0:c r="V34" s="3" t="n">
        <ns0:f>IF(AND(ISBLANK(H34),OR(ISNUMBER(J34),ISNUMBER(K34))),1,0)</ns0:f>
        <ns0:v>0</ns0:v>
      </ns0:c>
      <ns0:c r="W34" s="3"/>
      <ns0:c r="X34" s="3"/>
      <ns0:c r="Y34" s="2" t="n">
        <ns0:f>IF(AND(T34=1,ISBLANK(P34)),1,0)</ns0:f>
        <ns0:v>0</ns0:v>
      </ns0:c>
      <ns0:c r="Z34" s="2" t="n">
        <ns0:f>IF(AND(T34=1,R34&lt;&gt;"Revisionato"),1,0)</ns0:f>
        <ns0:v>0</ns0:v>
      </ns0:c>
      <ns0:c r="AA34" s="2" t="n">
        <ns0:f>IF(AND(B34="Scope 2",ISNUMBER(H34),ISBLANK(K34)),1,0)</ns0:f>
        <ns0:v>0</ns0:v>
      </ns0:c>
      <ns0:c r="AB34" s="2" t="n">
        <ns0:f>IF(LEN(S34)&gt;0,1,0)</ns0:f>
        <ns0:v>0</ns0:v>
      </ns0:c>
    </ns0:row>
    <ns0:row r="35" ht="15" hidden="0" customHeight="1">
      <ns0:c r="A35" s="7"/>
      <ns0:c r="B35" s="7"/>
      <ns0:c r="C35" s="7"/>
      <ns0:c r="D35" s="7"/>
      <ns0:c r="E35" s="7"/>
      <ns0:c r="F35" s="8"/>
      <ns0:c r="G35" s="8"/>
      <ns0:c r="H35" s="9"/>
      <ns0:c r="I35" s="9"/>
      <ns0:c r="J35" s="9"/>
      <ns0:c r="K35" s="9"/>
      <ns0:c r="L35" s="9"/>
      <ns0:c r="M35" s="10" t="str">
        <ns0:f>IF(OR(ISBLANK(H35),ISBLANK(J35)),"",H35*J35/1000)</ns0:f>
      </ns0:c>
      <ns0:c r="N35" s="10" t="str">
        <ns0:f>IF(B35="Scope 2",IF(OR(ISBLANK(H35),ISBLANK(K35)),"",H35*K35/1000),M35)</ns0:f>
      </ns0:c>
      <ns0:c r="O35" s="7"/>
      <ns0:c r="P35" s="7"/>
      <ns0:c r="Q35" s="7"/>
      <ns0:c r="R35" s="7"/>
      <ns0:c r="S35" s="3" t="str">
        <ns0:f>IF(AND(B35="",C35=""),"",IF(COUNTIFS($W$4:$W$24,C35,$X$4:$X$24,B35)=1,"","Verifica Scope e categoria"))</ns0:f>
      </ns0:c>
      <ns0:c r="T35" s="3" t="n">
        <ns0:f>IF(COUNTA(A35:L35,O35:R35)=0,0,1)</ns0:f>
        <ns0:v>0</ns0:v>
      </ns0:c>
      <ns0:c r="U35" s="3" t="n">
        <ns0:f>IF(AND(ISNUMBER(H35),ISBLANK(J35)),1,0)</ns0:f>
        <ns0:v>0</ns0:v>
      </ns0:c>
      <ns0:c r="V35" s="3" t="n">
        <ns0:f>IF(AND(ISBLANK(H35),OR(ISNUMBER(J35),ISNUMBER(K35))),1,0)</ns0:f>
        <ns0:v>0</ns0:v>
      </ns0:c>
      <ns0:c r="W35" s="3"/>
      <ns0:c r="X35" s="3"/>
      <ns0:c r="Y35" s="2" t="n">
        <ns0:f>IF(AND(T35=1,ISBLANK(P35)),1,0)</ns0:f>
        <ns0:v>0</ns0:v>
      </ns0:c>
      <ns0:c r="Z35" s="2" t="n">
        <ns0:f>IF(AND(T35=1,R35&lt;&gt;"Revisionato"),1,0)</ns0:f>
        <ns0:v>0</ns0:v>
      </ns0:c>
      <ns0:c r="AA35" s="2" t="n">
        <ns0:f>IF(AND(B35="Scope 2",ISNUMBER(H35),ISBLANK(K35)),1,0)</ns0:f>
        <ns0:v>0</ns0:v>
      </ns0:c>
      <ns0:c r="AB35" s="2" t="n">
        <ns0:f>IF(LEN(S35)&gt;0,1,0)</ns0:f>
        <ns0:v>0</ns0:v>
      </ns0:c>
    </ns0:row>
    <ns0:row r="36" ht="15" hidden="0" customHeight="1">
      <ns0:c r="A36" s="7"/>
      <ns0:c r="B36" s="7"/>
      <ns0:c r="C36" s="7"/>
      <ns0:c r="D36" s="7"/>
      <ns0:c r="E36" s="7"/>
      <ns0:c r="F36" s="8"/>
      <ns0:c r="G36" s="8"/>
      <ns0:c r="H36" s="9"/>
      <ns0:c r="I36" s="9"/>
      <ns0:c r="J36" s="9"/>
      <ns0:c r="K36" s="9"/>
      <ns0:c r="L36" s="9"/>
      <ns0:c r="M36" s="10" t="str">
        <ns0:f>IF(OR(ISBLANK(H36),ISBLANK(J36)),"",H36*J36/1000)</ns0:f>
      </ns0:c>
      <ns0:c r="N36" s="10" t="str">
        <ns0:f>IF(B36="Scope 2",IF(OR(ISBLANK(H36),ISBLANK(K36)),"",H36*K36/1000),M36)</ns0:f>
      </ns0:c>
      <ns0:c r="O36" s="7"/>
      <ns0:c r="P36" s="7"/>
      <ns0:c r="Q36" s="7"/>
      <ns0:c r="R36" s="7"/>
      <ns0:c r="S36" s="3" t="str">
        <ns0:f>IF(AND(B36="",C36=""),"",IF(COUNTIFS($W$4:$W$24,C36,$X$4:$X$24,B36)=1,"","Verifica Scope e categoria"))</ns0:f>
      </ns0:c>
      <ns0:c r="T36" s="3" t="n">
        <ns0:f>IF(COUNTA(A36:L36,O36:R36)=0,0,1)</ns0:f>
        <ns0:v>0</ns0:v>
      </ns0:c>
      <ns0:c r="U36" s="3" t="n">
        <ns0:f>IF(AND(ISNUMBER(H36),ISBLANK(J36)),1,0)</ns0:f>
        <ns0:v>0</ns0:v>
      </ns0:c>
      <ns0:c r="V36" s="3" t="n">
        <ns0:f>IF(AND(ISBLANK(H36),OR(ISNUMBER(J36),ISNUMBER(K36))),1,0)</ns0:f>
        <ns0:v>0</ns0:v>
      </ns0:c>
      <ns0:c r="W36" s="3"/>
      <ns0:c r="X36" s="3"/>
      <ns0:c r="Y36" s="2" t="n">
        <ns0:f>IF(AND(T36=1,ISBLANK(P36)),1,0)</ns0:f>
        <ns0:v>0</ns0:v>
      </ns0:c>
      <ns0:c r="Z36" s="2" t="n">
        <ns0:f>IF(AND(T36=1,R36&lt;&gt;"Revisionato"),1,0)</ns0:f>
        <ns0:v>0</ns0:v>
      </ns0:c>
      <ns0:c r="AA36" s="2" t="n">
        <ns0:f>IF(AND(B36="Scope 2",ISNUMBER(H36),ISBLANK(K36)),1,0)</ns0:f>
        <ns0:v>0</ns0:v>
      </ns0:c>
      <ns0:c r="AB36" s="2" t="n">
        <ns0:f>IF(LEN(S36)&gt;0,1,0)</ns0:f>
        <ns0:v>0</ns0:v>
      </ns0:c>
    </ns0:row>
    <ns0:row r="37" ht="15" hidden="0" customHeight="1">
      <ns0:c r="A37" s="7"/>
      <ns0:c r="B37" s="7"/>
      <ns0:c r="C37" s="7"/>
      <ns0:c r="D37" s="7"/>
      <ns0:c r="E37" s="7"/>
      <ns0:c r="F37" s="8"/>
      <ns0:c r="G37" s="8"/>
      <ns0:c r="H37" s="9"/>
      <ns0:c r="I37" s="9"/>
      <ns0:c r="J37" s="9"/>
      <ns0:c r="K37" s="9"/>
      <ns0:c r="L37" s="9"/>
      <ns0:c r="M37" s="10" t="str">
        <ns0:f>IF(OR(ISBLANK(H37),ISBLANK(J37)),"",H37*J37/1000)</ns0:f>
      </ns0:c>
      <ns0:c r="N37" s="10" t="str">
        <ns0:f>IF(B37="Scope 2",IF(OR(ISBLANK(H37),ISBLANK(K37)),"",H37*K37/1000),M37)</ns0:f>
      </ns0:c>
      <ns0:c r="O37" s="7"/>
      <ns0:c r="P37" s="7"/>
      <ns0:c r="Q37" s="7"/>
      <ns0:c r="R37" s="7"/>
      <ns0:c r="S37" s="3" t="str">
        <ns0:f>IF(AND(B37="",C37=""),"",IF(COUNTIFS($W$4:$W$24,C37,$X$4:$X$24,B37)=1,"","Verifica Scope e categoria"))</ns0:f>
      </ns0:c>
      <ns0:c r="T37" s="3" t="n">
        <ns0:f>IF(COUNTA(A37:L37,O37:R37)=0,0,1)</ns0:f>
        <ns0:v>0</ns0:v>
      </ns0:c>
      <ns0:c r="U37" s="3" t="n">
        <ns0:f>IF(AND(ISNUMBER(H37),ISBLANK(J37)),1,0)</ns0:f>
        <ns0:v>0</ns0:v>
      </ns0:c>
      <ns0:c r="V37" s="3" t="n">
        <ns0:f>IF(AND(ISBLANK(H37),OR(ISNUMBER(J37),ISNUMBER(K37))),1,0)</ns0:f>
        <ns0:v>0</ns0:v>
      </ns0:c>
      <ns0:c r="W37" s="3"/>
      <ns0:c r="X37" s="3"/>
      <ns0:c r="Y37" s="2" t="n">
        <ns0:f>IF(AND(T37=1,ISBLANK(P37)),1,0)</ns0:f>
        <ns0:v>0</ns0:v>
      </ns0:c>
      <ns0:c r="Z37" s="2" t="n">
        <ns0:f>IF(AND(T37=1,R37&lt;&gt;"Revisionato"),1,0)</ns0:f>
        <ns0:v>0</ns0:v>
      </ns0:c>
      <ns0:c r="AA37" s="2" t="n">
        <ns0:f>IF(AND(B37="Scope 2",ISNUMBER(H37),ISBLANK(K37)),1,0)</ns0:f>
        <ns0:v>0</ns0:v>
      </ns0:c>
      <ns0:c r="AB37" s="2" t="n">
        <ns0:f>IF(LEN(S37)&gt;0,1,0)</ns0:f>
        <ns0:v>0</ns0:v>
      </ns0:c>
    </ns0:row>
    <ns0:row r="38" ht="15" hidden="0" customHeight="1">
      <ns0:c r="A38" s="7"/>
      <ns0:c r="B38" s="7"/>
      <ns0:c r="C38" s="7"/>
      <ns0:c r="D38" s="7"/>
      <ns0:c r="E38" s="7"/>
      <ns0:c r="F38" s="8"/>
      <ns0:c r="G38" s="8"/>
      <ns0:c r="H38" s="9"/>
      <ns0:c r="I38" s="9"/>
      <ns0:c r="J38" s="9"/>
      <ns0:c r="K38" s="9"/>
      <ns0:c r="L38" s="9"/>
      <ns0:c r="M38" s="10" t="str">
        <ns0:f>IF(OR(ISBLANK(H38),ISBLANK(J38)),"",H38*J38/1000)</ns0:f>
      </ns0:c>
      <ns0:c r="N38" s="10" t="str">
        <ns0:f>IF(B38="Scope 2",IF(OR(ISBLANK(H38),ISBLANK(K38)),"",H38*K38/1000),M38)</ns0:f>
      </ns0:c>
      <ns0:c r="O38" s="7"/>
      <ns0:c r="P38" s="7"/>
      <ns0:c r="Q38" s="7"/>
      <ns0:c r="R38" s="7"/>
      <ns0:c r="S38" s="3" t="str">
        <ns0:f>IF(AND(B38="",C38=""),"",IF(COUNTIFS($W$4:$W$24,C38,$X$4:$X$24,B38)=1,"","Verifica Scope e categoria"))</ns0:f>
      </ns0:c>
      <ns0:c r="T38" s="3" t="n">
        <ns0:f>IF(COUNTA(A38:L38,O38:R38)=0,0,1)</ns0:f>
        <ns0:v>0</ns0:v>
      </ns0:c>
      <ns0:c r="U38" s="3" t="n">
        <ns0:f>IF(AND(ISNUMBER(H38),ISBLANK(J38)),1,0)</ns0:f>
        <ns0:v>0</ns0:v>
      </ns0:c>
      <ns0:c r="V38" s="3" t="n">
        <ns0:f>IF(AND(ISBLANK(H38),OR(ISNUMBER(J38),ISNUMBER(K38))),1,0)</ns0:f>
        <ns0:v>0</ns0:v>
      </ns0:c>
      <ns0:c r="W38" s="3"/>
      <ns0:c r="X38" s="3"/>
      <ns0:c r="Y38" s="2" t="n">
        <ns0:f>IF(AND(T38=1,ISBLANK(P38)),1,0)</ns0:f>
        <ns0:v>0</ns0:v>
      </ns0:c>
      <ns0:c r="Z38" s="2" t="n">
        <ns0:f>IF(AND(T38=1,R38&lt;&gt;"Revisionato"),1,0)</ns0:f>
        <ns0:v>0</ns0:v>
      </ns0:c>
      <ns0:c r="AA38" s="2" t="n">
        <ns0:f>IF(AND(B38="Scope 2",ISNUMBER(H38),ISBLANK(K38)),1,0)</ns0:f>
        <ns0:v>0</ns0:v>
      </ns0:c>
      <ns0:c r="AB38" s="2" t="n">
        <ns0:f>IF(LEN(S38)&gt;0,1,0)</ns0:f>
        <ns0:v>0</ns0:v>
      </ns0:c>
    </ns0:row>
    <ns0:row r="39" ht="15" hidden="0" customHeight="1">
      <ns0:c r="A39" s="7"/>
      <ns0:c r="B39" s="7"/>
      <ns0:c r="C39" s="7"/>
      <ns0:c r="D39" s="7"/>
      <ns0:c r="E39" s="7"/>
      <ns0:c r="F39" s="8"/>
      <ns0:c r="G39" s="8"/>
      <ns0:c r="H39" s="9"/>
      <ns0:c r="I39" s="9"/>
      <ns0:c r="J39" s="9"/>
      <ns0:c r="K39" s="9"/>
      <ns0:c r="L39" s="9"/>
      <ns0:c r="M39" s="10" t="str">
        <ns0:f>IF(OR(ISBLANK(H39),ISBLANK(J39)),"",H39*J39/1000)</ns0:f>
      </ns0:c>
      <ns0:c r="N39" s="10" t="str">
        <ns0:f>IF(B39="Scope 2",IF(OR(ISBLANK(H39),ISBLANK(K39)),"",H39*K39/1000),M39)</ns0:f>
      </ns0:c>
      <ns0:c r="O39" s="7"/>
      <ns0:c r="P39" s="7"/>
      <ns0:c r="Q39" s="7"/>
      <ns0:c r="R39" s="7"/>
      <ns0:c r="S39" s="3" t="str">
        <ns0:f>IF(AND(B39="",C39=""),"",IF(COUNTIFS($W$4:$W$24,C39,$X$4:$X$24,B39)=1,"","Verifica Scope e categoria"))</ns0:f>
      </ns0:c>
      <ns0:c r="T39" s="3" t="n">
        <ns0:f>IF(COUNTA(A39:L39,O39:R39)=0,0,1)</ns0:f>
        <ns0:v>0</ns0:v>
      </ns0:c>
      <ns0:c r="U39" s="3" t="n">
        <ns0:f>IF(AND(ISNUMBER(H39),ISBLANK(J39)),1,0)</ns0:f>
        <ns0:v>0</ns0:v>
      </ns0:c>
      <ns0:c r="V39" s="3" t="n">
        <ns0:f>IF(AND(ISBLANK(H39),OR(ISNUMBER(J39),ISNUMBER(K39))),1,0)</ns0:f>
        <ns0:v>0</ns0:v>
      </ns0:c>
      <ns0:c r="W39" s="3"/>
      <ns0:c r="X39" s="3"/>
      <ns0:c r="Y39" s="2" t="n">
        <ns0:f>IF(AND(T39=1,ISBLANK(P39)),1,0)</ns0:f>
        <ns0:v>0</ns0:v>
      </ns0:c>
      <ns0:c r="Z39" s="2" t="n">
        <ns0:f>IF(AND(T39=1,R39&lt;&gt;"Revisionato"),1,0)</ns0:f>
        <ns0:v>0</ns0:v>
      </ns0:c>
      <ns0:c r="AA39" s="2" t="n">
        <ns0:f>IF(AND(B39="Scope 2",ISNUMBER(H39),ISBLANK(K39)),1,0)</ns0:f>
        <ns0:v>0</ns0:v>
      </ns0:c>
      <ns0:c r="AB39" s="2" t="n">
        <ns0:f>IF(LEN(S39)&gt;0,1,0)</ns0:f>
        <ns0:v>0</ns0:v>
      </ns0:c>
    </ns0:row>
    <ns0:row r="40" ht="15" hidden="0" customHeight="1">
      <ns0:c r="A40" s="7"/>
      <ns0:c r="B40" s="7"/>
      <ns0:c r="C40" s="7"/>
      <ns0:c r="D40" s="7"/>
      <ns0:c r="E40" s="7"/>
      <ns0:c r="F40" s="8"/>
      <ns0:c r="G40" s="8"/>
      <ns0:c r="H40" s="9"/>
      <ns0:c r="I40" s="9"/>
      <ns0:c r="J40" s="9"/>
      <ns0:c r="K40" s="9"/>
      <ns0:c r="L40" s="9"/>
      <ns0:c r="M40" s="10" t="str">
        <ns0:f>IF(OR(ISBLANK(H40),ISBLANK(J40)),"",H40*J40/1000)</ns0:f>
      </ns0:c>
      <ns0:c r="N40" s="10" t="str">
        <ns0:f>IF(B40="Scope 2",IF(OR(ISBLANK(H40),ISBLANK(K40)),"",H40*K40/1000),M40)</ns0:f>
      </ns0:c>
      <ns0:c r="O40" s="7"/>
      <ns0:c r="P40" s="7"/>
      <ns0:c r="Q40" s="7"/>
      <ns0:c r="R40" s="7"/>
      <ns0:c r="S40" s="3" t="str">
        <ns0:f>IF(AND(B40="",C40=""),"",IF(COUNTIFS($W$4:$W$24,C40,$X$4:$X$24,B40)=1,"","Verifica Scope e categoria"))</ns0:f>
      </ns0:c>
      <ns0:c r="T40" s="3" t="n">
        <ns0:f>IF(COUNTA(A40:L40,O40:R40)=0,0,1)</ns0:f>
        <ns0:v>0</ns0:v>
      </ns0:c>
      <ns0:c r="U40" s="3" t="n">
        <ns0:f>IF(AND(ISNUMBER(H40),ISBLANK(J40)),1,0)</ns0:f>
        <ns0:v>0</ns0:v>
      </ns0:c>
      <ns0:c r="V40" s="3" t="n">
        <ns0:f>IF(AND(ISBLANK(H40),OR(ISNUMBER(J40),ISNUMBER(K40))),1,0)</ns0:f>
        <ns0:v>0</ns0:v>
      </ns0:c>
      <ns0:c r="W40" s="3"/>
      <ns0:c r="X40" s="3"/>
      <ns0:c r="Y40" s="2" t="n">
        <ns0:f>IF(AND(T40=1,ISBLANK(P40)),1,0)</ns0:f>
        <ns0:v>0</ns0:v>
      </ns0:c>
      <ns0:c r="Z40" s="2" t="n">
        <ns0:f>IF(AND(T40=1,R40&lt;&gt;"Revisionato"),1,0)</ns0:f>
        <ns0:v>0</ns0:v>
      </ns0:c>
      <ns0:c r="AA40" s="2" t="n">
        <ns0:f>IF(AND(B40="Scope 2",ISNUMBER(H40),ISBLANK(K40)),1,0)</ns0:f>
        <ns0:v>0</ns0:v>
      </ns0:c>
      <ns0:c r="AB40" s="2" t="n">
        <ns0:f>IF(LEN(S40)&gt;0,1,0)</ns0:f>
        <ns0:v>0</ns0:v>
      </ns0:c>
    </ns0:row>
    <ns0:row r="41" ht="15" hidden="0" customHeight="1">
      <ns0:c r="A41" s="7"/>
      <ns0:c r="B41" s="7"/>
      <ns0:c r="C41" s="7"/>
      <ns0:c r="D41" s="7"/>
      <ns0:c r="E41" s="7"/>
      <ns0:c r="F41" s="8"/>
      <ns0:c r="G41" s="8"/>
      <ns0:c r="H41" s="9"/>
      <ns0:c r="I41" s="9"/>
      <ns0:c r="J41" s="9"/>
      <ns0:c r="K41" s="9"/>
      <ns0:c r="L41" s="9"/>
      <ns0:c r="M41" s="10" t="str">
        <ns0:f>IF(OR(ISBLANK(H41),ISBLANK(J41)),"",H41*J41/1000)</ns0:f>
      </ns0:c>
      <ns0:c r="N41" s="10" t="str">
        <ns0:f>IF(B41="Scope 2",IF(OR(ISBLANK(H41),ISBLANK(K41)),"",H41*K41/1000),M41)</ns0:f>
      </ns0:c>
      <ns0:c r="O41" s="7"/>
      <ns0:c r="P41" s="7"/>
      <ns0:c r="Q41" s="7"/>
      <ns0:c r="R41" s="7"/>
      <ns0:c r="S41" s="3" t="str">
        <ns0:f>IF(AND(B41="",C41=""),"",IF(COUNTIFS($W$4:$W$24,C41,$X$4:$X$24,B41)=1,"","Verifica Scope e categoria"))</ns0:f>
      </ns0:c>
      <ns0:c r="T41" s="3" t="n">
        <ns0:f>IF(COUNTA(A41:L41,O41:R41)=0,0,1)</ns0:f>
        <ns0:v>0</ns0:v>
      </ns0:c>
      <ns0:c r="U41" s="3" t="n">
        <ns0:f>IF(AND(ISNUMBER(H41),ISBLANK(J41)),1,0)</ns0:f>
        <ns0:v>0</ns0:v>
      </ns0:c>
      <ns0:c r="V41" s="3" t="n">
        <ns0:f>IF(AND(ISBLANK(H41),OR(ISNUMBER(J41),ISNUMBER(K41))),1,0)</ns0:f>
        <ns0:v>0</ns0:v>
      </ns0:c>
      <ns0:c r="W41" s="3"/>
      <ns0:c r="X41" s="3"/>
      <ns0:c r="Y41" s="2" t="n">
        <ns0:f>IF(AND(T41=1,ISBLANK(P41)),1,0)</ns0:f>
        <ns0:v>0</ns0:v>
      </ns0:c>
      <ns0:c r="Z41" s="2" t="n">
        <ns0:f>IF(AND(T41=1,R41&lt;&gt;"Revisionato"),1,0)</ns0:f>
        <ns0:v>0</ns0:v>
      </ns0:c>
      <ns0:c r="AA41" s="2" t="n">
        <ns0:f>IF(AND(B41="Scope 2",ISNUMBER(H41),ISBLANK(K41)),1,0)</ns0:f>
        <ns0:v>0</ns0:v>
      </ns0:c>
      <ns0:c r="AB41" s="2" t="n">
        <ns0:f>IF(LEN(S41)&gt;0,1,0)</ns0:f>
        <ns0:v>0</ns0:v>
      </ns0:c>
    </ns0:row>
    <ns0:row r="42" ht="15" hidden="0" customHeight="1">
      <ns0:c r="A42" s="7"/>
      <ns0:c r="B42" s="7"/>
      <ns0:c r="C42" s="7"/>
      <ns0:c r="D42" s="7"/>
      <ns0:c r="E42" s="7"/>
      <ns0:c r="F42" s="8"/>
      <ns0:c r="G42" s="8"/>
      <ns0:c r="H42" s="9"/>
      <ns0:c r="I42" s="9"/>
      <ns0:c r="J42" s="9"/>
      <ns0:c r="K42" s="9"/>
      <ns0:c r="L42" s="9"/>
      <ns0:c r="M42" s="10" t="str">
        <ns0:f>IF(OR(ISBLANK(H42),ISBLANK(J42)),"",H42*J42/1000)</ns0:f>
      </ns0:c>
      <ns0:c r="N42" s="10" t="str">
        <ns0:f>IF(B42="Scope 2",IF(OR(ISBLANK(H42),ISBLANK(K42)),"",H42*K42/1000),M42)</ns0:f>
      </ns0:c>
      <ns0:c r="O42" s="7"/>
      <ns0:c r="P42" s="7"/>
      <ns0:c r="Q42" s="7"/>
      <ns0:c r="R42" s="7"/>
      <ns0:c r="S42" s="3" t="str">
        <ns0:f>IF(AND(B42="",C42=""),"",IF(COUNTIFS($W$4:$W$24,C42,$X$4:$X$24,B42)=1,"","Verifica Scope e categoria"))</ns0:f>
      </ns0:c>
      <ns0:c r="T42" s="3" t="n">
        <ns0:f>IF(COUNTA(A42:L42,O42:R42)=0,0,1)</ns0:f>
        <ns0:v>0</ns0:v>
      </ns0:c>
      <ns0:c r="U42" s="3" t="n">
        <ns0:f>IF(AND(ISNUMBER(H42),ISBLANK(J42)),1,0)</ns0:f>
        <ns0:v>0</ns0:v>
      </ns0:c>
      <ns0:c r="V42" s="3" t="n">
        <ns0:f>IF(AND(ISBLANK(H42),OR(ISNUMBER(J42),ISNUMBER(K42))),1,0)</ns0:f>
        <ns0:v>0</ns0:v>
      </ns0:c>
      <ns0:c r="W42" s="3"/>
      <ns0:c r="X42" s="3"/>
      <ns0:c r="Y42" s="2" t="n">
        <ns0:f>IF(AND(T42=1,ISBLANK(P42)),1,0)</ns0:f>
        <ns0:v>0</ns0:v>
      </ns0:c>
      <ns0:c r="Z42" s="2" t="n">
        <ns0:f>IF(AND(T42=1,R42&lt;&gt;"Revisionato"),1,0)</ns0:f>
        <ns0:v>0</ns0:v>
      </ns0:c>
      <ns0:c r="AA42" s="2" t="n">
        <ns0:f>IF(AND(B42="Scope 2",ISNUMBER(H42),ISBLANK(K42)),1,0)</ns0:f>
        <ns0:v>0</ns0:v>
      </ns0:c>
      <ns0:c r="AB42" s="2" t="n">
        <ns0:f>IF(LEN(S42)&gt;0,1,0)</ns0:f>
        <ns0:v>0</ns0:v>
      </ns0:c>
    </ns0:row>
    <ns0:row r="43" ht="15" hidden="0" customHeight="1">
      <ns0:c r="A43" s="7"/>
      <ns0:c r="B43" s="7"/>
      <ns0:c r="C43" s="7"/>
      <ns0:c r="D43" s="7"/>
      <ns0:c r="E43" s="7"/>
      <ns0:c r="F43" s="8"/>
      <ns0:c r="G43" s="8"/>
      <ns0:c r="H43" s="9"/>
      <ns0:c r="I43" s="9"/>
      <ns0:c r="J43" s="9"/>
      <ns0:c r="K43" s="9"/>
      <ns0:c r="L43" s="9"/>
      <ns0:c r="M43" s="10" t="str">
        <ns0:f>IF(OR(ISBLANK(H43),ISBLANK(J43)),"",H43*J43/1000)</ns0:f>
      </ns0:c>
      <ns0:c r="N43" s="10" t="str">
        <ns0:f>IF(B43="Scope 2",IF(OR(ISBLANK(H43),ISBLANK(K43)),"",H43*K43/1000),M43)</ns0:f>
      </ns0:c>
      <ns0:c r="O43" s="7"/>
      <ns0:c r="P43" s="7"/>
      <ns0:c r="Q43" s="7"/>
      <ns0:c r="R43" s="7"/>
      <ns0:c r="S43" s="3" t="str">
        <ns0:f>IF(AND(B43="",C43=""),"",IF(COUNTIFS($W$4:$W$24,C43,$X$4:$X$24,B43)=1,"","Verifica Scope e categoria"))</ns0:f>
      </ns0:c>
      <ns0:c r="T43" s="3" t="n">
        <ns0:f>IF(COUNTA(A43:L43,O43:R43)=0,0,1)</ns0:f>
        <ns0:v>0</ns0:v>
      </ns0:c>
      <ns0:c r="U43" s="3" t="n">
        <ns0:f>IF(AND(ISNUMBER(H43),ISBLANK(J43)),1,0)</ns0:f>
        <ns0:v>0</ns0:v>
      </ns0:c>
      <ns0:c r="V43" s="3" t="n">
        <ns0:f>IF(AND(ISBLANK(H43),OR(ISNUMBER(J43),ISNUMBER(K43))),1,0)</ns0:f>
        <ns0:v>0</ns0:v>
      </ns0:c>
      <ns0:c r="W43" s="3"/>
      <ns0:c r="X43" s="3"/>
      <ns0:c r="Y43" s="2" t="n">
        <ns0:f>IF(AND(T43=1,ISBLANK(P43)),1,0)</ns0:f>
        <ns0:v>0</ns0:v>
      </ns0:c>
      <ns0:c r="Z43" s="2" t="n">
        <ns0:f>IF(AND(T43=1,R43&lt;&gt;"Revisionato"),1,0)</ns0:f>
        <ns0:v>0</ns0:v>
      </ns0:c>
      <ns0:c r="AA43" s="2" t="n">
        <ns0:f>IF(AND(B43="Scope 2",ISNUMBER(H43),ISBLANK(K43)),1,0)</ns0:f>
        <ns0:v>0</ns0:v>
      </ns0:c>
      <ns0:c r="AB43" s="2" t="n">
        <ns0:f>IF(LEN(S43)&gt;0,1,0)</ns0:f>
        <ns0:v>0</ns0:v>
      </ns0:c>
    </ns0:row>
    <ns0:row r="44" ht="15" hidden="0" customHeight="1">
      <ns0:c r="A44" s="7"/>
      <ns0:c r="B44" s="7"/>
      <ns0:c r="C44" s="7"/>
      <ns0:c r="D44" s="7"/>
      <ns0:c r="E44" s="7"/>
      <ns0:c r="F44" s="8"/>
      <ns0:c r="G44" s="8"/>
      <ns0:c r="H44" s="9"/>
      <ns0:c r="I44" s="9"/>
      <ns0:c r="J44" s="9"/>
      <ns0:c r="K44" s="9"/>
      <ns0:c r="L44" s="9"/>
      <ns0:c r="M44" s="10" t="str">
        <ns0:f>IF(OR(ISBLANK(H44),ISBLANK(J44)),"",H44*J44/1000)</ns0:f>
      </ns0:c>
      <ns0:c r="N44" s="10" t="str">
        <ns0:f>IF(B44="Scope 2",IF(OR(ISBLANK(H44),ISBLANK(K44)),"",H44*K44/1000),M44)</ns0:f>
      </ns0:c>
      <ns0:c r="O44" s="7"/>
      <ns0:c r="P44" s="7"/>
      <ns0:c r="Q44" s="7"/>
      <ns0:c r="R44" s="7"/>
      <ns0:c r="S44" s="3" t="str">
        <ns0:f>IF(AND(B44="",C44=""),"",IF(COUNTIFS($W$4:$W$24,C44,$X$4:$X$24,B44)=1,"","Verifica Scope e categoria"))</ns0:f>
      </ns0:c>
      <ns0:c r="T44" s="3" t="n">
        <ns0:f>IF(COUNTA(A44:L44,O44:R44)=0,0,1)</ns0:f>
        <ns0:v>0</ns0:v>
      </ns0:c>
      <ns0:c r="U44" s="3" t="n">
        <ns0:f>IF(AND(ISNUMBER(H44),ISBLANK(J44)),1,0)</ns0:f>
        <ns0:v>0</ns0:v>
      </ns0:c>
      <ns0:c r="V44" s="3" t="n">
        <ns0:f>IF(AND(ISBLANK(H44),OR(ISNUMBER(J44),ISNUMBER(K44))),1,0)</ns0:f>
        <ns0:v>0</ns0:v>
      </ns0:c>
      <ns0:c r="W44" s="3"/>
      <ns0:c r="X44" s="3"/>
      <ns0:c r="Y44" s="2" t="n">
        <ns0:f>IF(AND(T44=1,ISBLANK(P44)),1,0)</ns0:f>
        <ns0:v>0</ns0:v>
      </ns0:c>
      <ns0:c r="Z44" s="2" t="n">
        <ns0:f>IF(AND(T44=1,R44&lt;&gt;"Revisionato"),1,0)</ns0:f>
        <ns0:v>0</ns0:v>
      </ns0:c>
      <ns0:c r="AA44" s="2" t="n">
        <ns0:f>IF(AND(B44="Scope 2",ISNUMBER(H44),ISBLANK(K44)),1,0)</ns0:f>
        <ns0:v>0</ns0:v>
      </ns0:c>
      <ns0:c r="AB44" s="2" t="n">
        <ns0:f>IF(LEN(S44)&gt;0,1,0)</ns0:f>
        <ns0:v>0</ns0:v>
      </ns0:c>
    </ns0:row>
    <ns0:row r="45" ht="15" hidden="0" customHeight="1">
      <ns0:c r="A45" s="7"/>
      <ns0:c r="B45" s="7"/>
      <ns0:c r="C45" s="7"/>
      <ns0:c r="D45" s="7"/>
      <ns0:c r="E45" s="7"/>
      <ns0:c r="F45" s="8"/>
      <ns0:c r="G45" s="8"/>
      <ns0:c r="H45" s="9"/>
      <ns0:c r="I45" s="9"/>
      <ns0:c r="J45" s="9"/>
      <ns0:c r="K45" s="9"/>
      <ns0:c r="L45" s="9"/>
      <ns0:c r="M45" s="10" t="str">
        <ns0:f>IF(OR(ISBLANK(H45),ISBLANK(J45)),"",H45*J45/1000)</ns0:f>
      </ns0:c>
      <ns0:c r="N45" s="10" t="str">
        <ns0:f>IF(B45="Scope 2",IF(OR(ISBLANK(H45),ISBLANK(K45)),"",H45*K45/1000),M45)</ns0:f>
      </ns0:c>
      <ns0:c r="O45" s="7"/>
      <ns0:c r="P45" s="7"/>
      <ns0:c r="Q45" s="7"/>
      <ns0:c r="R45" s="7"/>
      <ns0:c r="S45" s="3" t="str">
        <ns0:f>IF(AND(B45="",C45=""),"",IF(COUNTIFS($W$4:$W$24,C45,$X$4:$X$24,B45)=1,"","Verifica Scope e categoria"))</ns0:f>
      </ns0:c>
      <ns0:c r="T45" s="3" t="n">
        <ns0:f>IF(COUNTA(A45:L45,O45:R45)=0,0,1)</ns0:f>
        <ns0:v>0</ns0:v>
      </ns0:c>
      <ns0:c r="U45" s="3" t="n">
        <ns0:f>IF(AND(ISNUMBER(H45),ISBLANK(J45)),1,0)</ns0:f>
        <ns0:v>0</ns0:v>
      </ns0:c>
      <ns0:c r="V45" s="3" t="n">
        <ns0:f>IF(AND(ISBLANK(H45),OR(ISNUMBER(J45),ISNUMBER(K45))),1,0)</ns0:f>
        <ns0:v>0</ns0:v>
      </ns0:c>
      <ns0:c r="W45" s="3"/>
      <ns0:c r="X45" s="3"/>
      <ns0:c r="Y45" s="2" t="n">
        <ns0:f>IF(AND(T45=1,ISBLANK(P45)),1,0)</ns0:f>
        <ns0:v>0</ns0:v>
      </ns0:c>
      <ns0:c r="Z45" s="2" t="n">
        <ns0:f>IF(AND(T45=1,R45&lt;&gt;"Revisionato"),1,0)</ns0:f>
        <ns0:v>0</ns0:v>
      </ns0:c>
      <ns0:c r="AA45" s="2" t="n">
        <ns0:f>IF(AND(B45="Scope 2",ISNUMBER(H45),ISBLANK(K45)),1,0)</ns0:f>
        <ns0:v>0</ns0:v>
      </ns0:c>
      <ns0:c r="AB45" s="2" t="n">
        <ns0:f>IF(LEN(S45)&gt;0,1,0)</ns0:f>
        <ns0:v>0</ns0:v>
      </ns0:c>
    </ns0:row>
    <ns0:row r="46" ht="15" hidden="0" customHeight="1">
      <ns0:c r="A46" s="7"/>
      <ns0:c r="B46" s="7"/>
      <ns0:c r="C46" s="7"/>
      <ns0:c r="D46" s="7"/>
      <ns0:c r="E46" s="7"/>
      <ns0:c r="F46" s="8"/>
      <ns0:c r="G46" s="8"/>
      <ns0:c r="H46" s="9"/>
      <ns0:c r="I46" s="9"/>
      <ns0:c r="J46" s="9"/>
      <ns0:c r="K46" s="9"/>
      <ns0:c r="L46" s="9"/>
      <ns0:c r="M46" s="10" t="str">
        <ns0:f>IF(OR(ISBLANK(H46),ISBLANK(J46)),"",H46*J46/1000)</ns0:f>
      </ns0:c>
      <ns0:c r="N46" s="10" t="str">
        <ns0:f>IF(B46="Scope 2",IF(OR(ISBLANK(H46),ISBLANK(K46)),"",H46*K46/1000),M46)</ns0:f>
      </ns0:c>
      <ns0:c r="O46" s="7"/>
      <ns0:c r="P46" s="7"/>
      <ns0:c r="Q46" s="7"/>
      <ns0:c r="R46" s="7"/>
      <ns0:c r="S46" s="3" t="str">
        <ns0:f>IF(AND(B46="",C46=""),"",IF(COUNTIFS($W$4:$W$24,C46,$X$4:$X$24,B46)=1,"","Verifica Scope e categoria"))</ns0:f>
      </ns0:c>
      <ns0:c r="T46" s="3" t="n">
        <ns0:f>IF(COUNTA(A46:L46,O46:R46)=0,0,1)</ns0:f>
        <ns0:v>0</ns0:v>
      </ns0:c>
      <ns0:c r="U46" s="3" t="n">
        <ns0:f>IF(AND(ISNUMBER(H46),ISBLANK(J46)),1,0)</ns0:f>
        <ns0:v>0</ns0:v>
      </ns0:c>
      <ns0:c r="V46" s="3" t="n">
        <ns0:f>IF(AND(ISBLANK(H46),OR(ISNUMBER(J46),ISNUMBER(K46))),1,0)</ns0:f>
        <ns0:v>0</ns0:v>
      </ns0:c>
      <ns0:c r="W46" s="3"/>
      <ns0:c r="X46" s="3"/>
      <ns0:c r="Y46" s="2" t="n">
        <ns0:f>IF(AND(T46=1,ISBLANK(P46)),1,0)</ns0:f>
        <ns0:v>0</ns0:v>
      </ns0:c>
      <ns0:c r="Z46" s="2" t="n">
        <ns0:f>IF(AND(T46=1,R46&lt;&gt;"Revisionato"),1,0)</ns0:f>
        <ns0:v>0</ns0:v>
      </ns0:c>
      <ns0:c r="AA46" s="2" t="n">
        <ns0:f>IF(AND(B46="Scope 2",ISNUMBER(H46),ISBLANK(K46)),1,0)</ns0:f>
        <ns0:v>0</ns0:v>
      </ns0:c>
      <ns0:c r="AB46" s="2" t="n">
        <ns0:f>IF(LEN(S46)&gt;0,1,0)</ns0:f>
        <ns0:v>0</ns0:v>
      </ns0:c>
    </ns0:row>
    <ns0:row r="47" ht="15" hidden="0" customHeight="1">
      <ns0:c r="A47" s="7"/>
      <ns0:c r="B47" s="7"/>
      <ns0:c r="C47" s="7"/>
      <ns0:c r="D47" s="7"/>
      <ns0:c r="E47" s="7"/>
      <ns0:c r="F47" s="8"/>
      <ns0:c r="G47" s="8"/>
      <ns0:c r="H47" s="9"/>
      <ns0:c r="I47" s="9"/>
      <ns0:c r="J47" s="9"/>
      <ns0:c r="K47" s="9"/>
      <ns0:c r="L47" s="9"/>
      <ns0:c r="M47" s="10" t="str">
        <ns0:f>IF(OR(ISBLANK(H47),ISBLANK(J47)),"",H47*J47/1000)</ns0:f>
      </ns0:c>
      <ns0:c r="N47" s="10" t="str">
        <ns0:f>IF(B47="Scope 2",IF(OR(ISBLANK(H47),ISBLANK(K47)),"",H47*K47/1000),M47)</ns0:f>
      </ns0:c>
      <ns0:c r="O47" s="7"/>
      <ns0:c r="P47" s="7"/>
      <ns0:c r="Q47" s="7"/>
      <ns0:c r="R47" s="7"/>
      <ns0:c r="S47" s="3" t="str">
        <ns0:f>IF(AND(B47="",C47=""),"",IF(COUNTIFS($W$4:$W$24,C47,$X$4:$X$24,B47)=1,"","Verifica Scope e categoria"))</ns0:f>
      </ns0:c>
      <ns0:c r="T47" s="3" t="n">
        <ns0:f>IF(COUNTA(A47:L47,O47:R47)=0,0,1)</ns0:f>
        <ns0:v>0</ns0:v>
      </ns0:c>
      <ns0:c r="U47" s="3" t="n">
        <ns0:f>IF(AND(ISNUMBER(H47),ISBLANK(J47)),1,0)</ns0:f>
        <ns0:v>0</ns0:v>
      </ns0:c>
      <ns0:c r="V47" s="3" t="n">
        <ns0:f>IF(AND(ISBLANK(H47),OR(ISNUMBER(J47),ISNUMBER(K47))),1,0)</ns0:f>
        <ns0:v>0</ns0:v>
      </ns0:c>
      <ns0:c r="W47" s="3"/>
      <ns0:c r="X47" s="3"/>
      <ns0:c r="Y47" s="2" t="n">
        <ns0:f>IF(AND(T47=1,ISBLANK(P47)),1,0)</ns0:f>
        <ns0:v>0</ns0:v>
      </ns0:c>
      <ns0:c r="Z47" s="2" t="n">
        <ns0:f>IF(AND(T47=1,R47&lt;&gt;"Revisionato"),1,0)</ns0:f>
        <ns0:v>0</ns0:v>
      </ns0:c>
      <ns0:c r="AA47" s="2" t="n">
        <ns0:f>IF(AND(B47="Scope 2",ISNUMBER(H47),ISBLANK(K47)),1,0)</ns0:f>
        <ns0:v>0</ns0:v>
      </ns0:c>
      <ns0:c r="AB47" s="2" t="n">
        <ns0:f>IF(LEN(S47)&gt;0,1,0)</ns0:f>
        <ns0:v>0</ns0:v>
      </ns0:c>
    </ns0:row>
    <ns0:row r="48" ht="15" hidden="0" customHeight="1">
      <ns0:c r="A48" s="7"/>
      <ns0:c r="B48" s="7"/>
      <ns0:c r="C48" s="7"/>
      <ns0:c r="D48" s="7"/>
      <ns0:c r="E48" s="7"/>
      <ns0:c r="F48" s="8"/>
      <ns0:c r="G48" s="8"/>
      <ns0:c r="H48" s="9"/>
      <ns0:c r="I48" s="9"/>
      <ns0:c r="J48" s="9"/>
      <ns0:c r="K48" s="9"/>
      <ns0:c r="L48" s="9"/>
      <ns0:c r="M48" s="10" t="str">
        <ns0:f>IF(OR(ISBLANK(H48),ISBLANK(J48)),"",H48*J48/1000)</ns0:f>
      </ns0:c>
      <ns0:c r="N48" s="10" t="str">
        <ns0:f>IF(B48="Scope 2",IF(OR(ISBLANK(H48),ISBLANK(K48)),"",H48*K48/1000),M48)</ns0:f>
      </ns0:c>
      <ns0:c r="O48" s="7"/>
      <ns0:c r="P48" s="7"/>
      <ns0:c r="Q48" s="7"/>
      <ns0:c r="R48" s="7"/>
      <ns0:c r="S48" s="3" t="str">
        <ns0:f>IF(AND(B48="",C48=""),"",IF(COUNTIFS($W$4:$W$24,C48,$X$4:$X$24,B48)=1,"","Verifica Scope e categoria"))</ns0:f>
      </ns0:c>
      <ns0:c r="T48" s="3" t="n">
        <ns0:f>IF(COUNTA(A48:L48,O48:R48)=0,0,1)</ns0:f>
        <ns0:v>0</ns0:v>
      </ns0:c>
      <ns0:c r="U48" s="3" t="n">
        <ns0:f>IF(AND(ISNUMBER(H48),ISBLANK(J48)),1,0)</ns0:f>
        <ns0:v>0</ns0:v>
      </ns0:c>
      <ns0:c r="V48" s="3" t="n">
        <ns0:f>IF(AND(ISBLANK(H48),OR(ISNUMBER(J48),ISNUMBER(K48))),1,0)</ns0:f>
        <ns0:v>0</ns0:v>
      </ns0:c>
      <ns0:c r="W48" s="3"/>
      <ns0:c r="X48" s="3"/>
      <ns0:c r="Y48" s="2" t="n">
        <ns0:f>IF(AND(T48=1,ISBLANK(P48)),1,0)</ns0:f>
        <ns0:v>0</ns0:v>
      </ns0:c>
      <ns0:c r="Z48" s="2" t="n">
        <ns0:f>IF(AND(T48=1,R48&lt;&gt;"Revisionato"),1,0)</ns0:f>
        <ns0:v>0</ns0:v>
      </ns0:c>
      <ns0:c r="AA48" s="2" t="n">
        <ns0:f>IF(AND(B48="Scope 2",ISNUMBER(H48),ISBLANK(K48)),1,0)</ns0:f>
        <ns0:v>0</ns0:v>
      </ns0:c>
      <ns0:c r="AB48" s="2" t="n">
        <ns0:f>IF(LEN(S48)&gt;0,1,0)</ns0:f>
        <ns0:v>0</ns0:v>
      </ns0:c>
    </ns0:row>
    <ns0:row r="49" ht="15" hidden="0" customHeight="1">
      <ns0:c r="A49" s="7"/>
      <ns0:c r="B49" s="7"/>
      <ns0:c r="C49" s="7"/>
      <ns0:c r="D49" s="7"/>
      <ns0:c r="E49" s="7"/>
      <ns0:c r="F49" s="8"/>
      <ns0:c r="G49" s="8"/>
      <ns0:c r="H49" s="9"/>
      <ns0:c r="I49" s="9"/>
      <ns0:c r="J49" s="9"/>
      <ns0:c r="K49" s="9"/>
      <ns0:c r="L49" s="9"/>
      <ns0:c r="M49" s="10" t="str">
        <ns0:f>IF(OR(ISBLANK(H49),ISBLANK(J49)),"",H49*J49/1000)</ns0:f>
      </ns0:c>
      <ns0:c r="N49" s="10" t="str">
        <ns0:f>IF(B49="Scope 2",IF(OR(ISBLANK(H49),ISBLANK(K49)),"",H49*K49/1000),M49)</ns0:f>
      </ns0:c>
      <ns0:c r="O49" s="7"/>
      <ns0:c r="P49" s="7"/>
      <ns0:c r="Q49" s="7"/>
      <ns0:c r="R49" s="7"/>
      <ns0:c r="S49" s="3" t="str">
        <ns0:f>IF(AND(B49="",C49=""),"",IF(COUNTIFS($W$4:$W$24,C49,$X$4:$X$24,B49)=1,"","Verifica Scope e categoria"))</ns0:f>
      </ns0:c>
      <ns0:c r="T49" s="3" t="n">
        <ns0:f>IF(COUNTA(A49:L49,O49:R49)=0,0,1)</ns0:f>
        <ns0:v>0</ns0:v>
      </ns0:c>
      <ns0:c r="U49" s="3" t="n">
        <ns0:f>IF(AND(ISNUMBER(H49),ISBLANK(J49)),1,0)</ns0:f>
        <ns0:v>0</ns0:v>
      </ns0:c>
      <ns0:c r="V49" s="3" t="n">
        <ns0:f>IF(AND(ISBLANK(H49),OR(ISNUMBER(J49),ISNUMBER(K49))),1,0)</ns0:f>
        <ns0:v>0</ns0:v>
      </ns0:c>
      <ns0:c r="W49" s="3"/>
      <ns0:c r="X49" s="3"/>
      <ns0:c r="Y49" s="2" t="n">
        <ns0:f>IF(AND(T49=1,ISBLANK(P49)),1,0)</ns0:f>
        <ns0:v>0</ns0:v>
      </ns0:c>
      <ns0:c r="Z49" s="2" t="n">
        <ns0:f>IF(AND(T49=1,R49&lt;&gt;"Revisionato"),1,0)</ns0:f>
        <ns0:v>0</ns0:v>
      </ns0:c>
      <ns0:c r="AA49" s="2" t="n">
        <ns0:f>IF(AND(B49="Scope 2",ISNUMBER(H49),ISBLANK(K49)),1,0)</ns0:f>
        <ns0:v>0</ns0:v>
      </ns0:c>
      <ns0:c r="AB49" s="2" t="n">
        <ns0:f>IF(LEN(S49)&gt;0,1,0)</ns0:f>
        <ns0:v>0</ns0:v>
      </ns0:c>
    </ns0:row>
    <ns0:row r="50" ht="15" hidden="0" customHeight="1">
      <ns0:c r="A50" s="7"/>
      <ns0:c r="B50" s="7"/>
      <ns0:c r="C50" s="7"/>
      <ns0:c r="D50" s="7"/>
      <ns0:c r="E50" s="7"/>
      <ns0:c r="F50" s="8"/>
      <ns0:c r="G50" s="8"/>
      <ns0:c r="H50" s="9"/>
      <ns0:c r="I50" s="9"/>
      <ns0:c r="J50" s="9"/>
      <ns0:c r="K50" s="9"/>
      <ns0:c r="L50" s="9"/>
      <ns0:c r="M50" s="10" t="str">
        <ns0:f>IF(OR(ISBLANK(H50),ISBLANK(J50)),"",H50*J50/1000)</ns0:f>
      </ns0:c>
      <ns0:c r="N50" s="10" t="str">
        <ns0:f>IF(B50="Scope 2",IF(OR(ISBLANK(H50),ISBLANK(K50)),"",H50*K50/1000),M50)</ns0:f>
      </ns0:c>
      <ns0:c r="O50" s="7"/>
      <ns0:c r="P50" s="7"/>
      <ns0:c r="Q50" s="7"/>
      <ns0:c r="R50" s="7"/>
      <ns0:c r="S50" s="3" t="str">
        <ns0:f>IF(AND(B50="",C50=""),"",IF(COUNTIFS($W$4:$W$24,C50,$X$4:$X$24,B50)=1,"","Verifica Scope e categoria"))</ns0:f>
      </ns0:c>
      <ns0:c r="T50" s="3" t="n">
        <ns0:f>IF(COUNTA(A50:L50,O50:R50)=0,0,1)</ns0:f>
        <ns0:v>0</ns0:v>
      </ns0:c>
      <ns0:c r="U50" s="3" t="n">
        <ns0:f>IF(AND(ISNUMBER(H50),ISBLANK(J50)),1,0)</ns0:f>
        <ns0:v>0</ns0:v>
      </ns0:c>
      <ns0:c r="V50" s="3" t="n">
        <ns0:f>IF(AND(ISBLANK(H50),OR(ISNUMBER(J50),ISNUMBER(K50))),1,0)</ns0:f>
        <ns0:v>0</ns0:v>
      </ns0:c>
      <ns0:c r="W50" s="3"/>
      <ns0:c r="X50" s="3"/>
      <ns0:c r="Y50" s="2" t="n">
        <ns0:f>IF(AND(T50=1,ISBLANK(P50)),1,0)</ns0:f>
        <ns0:v>0</ns0:v>
      </ns0:c>
      <ns0:c r="Z50" s="2" t="n">
        <ns0:f>IF(AND(T50=1,R50&lt;&gt;"Revisionato"),1,0)</ns0:f>
        <ns0:v>0</ns0:v>
      </ns0:c>
      <ns0:c r="AA50" s="2" t="n">
        <ns0:f>IF(AND(B50="Scope 2",ISNUMBER(H50),ISBLANK(K50)),1,0)</ns0:f>
        <ns0:v>0</ns0:v>
      </ns0:c>
      <ns0:c r="AB50" s="2" t="n">
        <ns0:f>IF(LEN(S50)&gt;0,1,0)</ns0:f>
        <ns0:v>0</ns0:v>
      </ns0:c>
    </ns0:row>
    <ns0:row r="51" ht="15" hidden="0" customHeight="1">
      <ns0:c r="A51" s="7"/>
      <ns0:c r="B51" s="7"/>
      <ns0:c r="C51" s="7"/>
      <ns0:c r="D51" s="7"/>
      <ns0:c r="E51" s="7"/>
      <ns0:c r="F51" s="8"/>
      <ns0:c r="G51" s="8"/>
      <ns0:c r="H51" s="9"/>
      <ns0:c r="I51" s="9"/>
      <ns0:c r="J51" s="9"/>
      <ns0:c r="K51" s="9"/>
      <ns0:c r="L51" s="9"/>
      <ns0:c r="M51" s="10" t="str">
        <ns0:f>IF(OR(ISBLANK(H51),ISBLANK(J51)),"",H51*J51/1000)</ns0:f>
      </ns0:c>
      <ns0:c r="N51" s="10" t="str">
        <ns0:f>IF(B51="Scope 2",IF(OR(ISBLANK(H51),ISBLANK(K51)),"",H51*K51/1000),M51)</ns0:f>
      </ns0:c>
      <ns0:c r="O51" s="7"/>
      <ns0:c r="P51" s="7"/>
      <ns0:c r="Q51" s="7"/>
      <ns0:c r="R51" s="7"/>
      <ns0:c r="S51" s="3" t="str">
        <ns0:f>IF(AND(B51="",C51=""),"",IF(COUNTIFS($W$4:$W$24,C51,$X$4:$X$24,B51)=1,"","Verifica Scope e categoria"))</ns0:f>
      </ns0:c>
      <ns0:c r="T51" s="3" t="n">
        <ns0:f>IF(COUNTA(A51:L51,O51:R51)=0,0,1)</ns0:f>
        <ns0:v>0</ns0:v>
      </ns0:c>
      <ns0:c r="U51" s="3" t="n">
        <ns0:f>IF(AND(ISNUMBER(H51),ISBLANK(J51)),1,0)</ns0:f>
        <ns0:v>0</ns0:v>
      </ns0:c>
      <ns0:c r="V51" s="3" t="n">
        <ns0:f>IF(AND(ISBLANK(H51),OR(ISNUMBER(J51),ISNUMBER(K51))),1,0)</ns0:f>
        <ns0:v>0</ns0:v>
      </ns0:c>
      <ns0:c r="W51" s="3"/>
      <ns0:c r="X51" s="3"/>
      <ns0:c r="Y51" s="2" t="n">
        <ns0:f>IF(AND(T51=1,ISBLANK(P51)),1,0)</ns0:f>
        <ns0:v>0</ns0:v>
      </ns0:c>
      <ns0:c r="Z51" s="2" t="n">
        <ns0:f>IF(AND(T51=1,R51&lt;&gt;"Revisionato"),1,0)</ns0:f>
        <ns0:v>0</ns0:v>
      </ns0:c>
      <ns0:c r="AA51" s="2" t="n">
        <ns0:f>IF(AND(B51="Scope 2",ISNUMBER(H51),ISBLANK(K51)),1,0)</ns0:f>
        <ns0:v>0</ns0:v>
      </ns0:c>
      <ns0:c r="AB51" s="2" t="n">
        <ns0:f>IF(LEN(S51)&gt;0,1,0)</ns0:f>
        <ns0:v>0</ns0:v>
      </ns0:c>
    </ns0:row>
    <ns0:row r="52" ht="15" hidden="0" customHeight="1">
      <ns0:c r="A52" s="7"/>
      <ns0:c r="B52" s="7"/>
      <ns0:c r="C52" s="7"/>
      <ns0:c r="D52" s="7"/>
      <ns0:c r="E52" s="7"/>
      <ns0:c r="F52" s="8"/>
      <ns0:c r="G52" s="8"/>
      <ns0:c r="H52" s="9"/>
      <ns0:c r="I52" s="9"/>
      <ns0:c r="J52" s="9"/>
      <ns0:c r="K52" s="9"/>
      <ns0:c r="L52" s="9"/>
      <ns0:c r="M52" s="10" t="str">
        <ns0:f>IF(OR(ISBLANK(H52),ISBLANK(J52)),"",H52*J52/1000)</ns0:f>
      </ns0:c>
      <ns0:c r="N52" s="10" t="str">
        <ns0:f>IF(B52="Scope 2",IF(OR(ISBLANK(H52),ISBLANK(K52)),"",H52*K52/1000),M52)</ns0:f>
      </ns0:c>
      <ns0:c r="O52" s="7"/>
      <ns0:c r="P52" s="7"/>
      <ns0:c r="Q52" s="7"/>
      <ns0:c r="R52" s="7"/>
      <ns0:c r="S52" s="3" t="str">
        <ns0:f>IF(AND(B52="",C52=""),"",IF(COUNTIFS($W$4:$W$24,C52,$X$4:$X$24,B52)=1,"","Verifica Scope e categoria"))</ns0:f>
      </ns0:c>
      <ns0:c r="T52" s="3" t="n">
        <ns0:f>IF(COUNTA(A52:L52,O52:R52)=0,0,1)</ns0:f>
        <ns0:v>0</ns0:v>
      </ns0:c>
      <ns0:c r="U52" s="3" t="n">
        <ns0:f>IF(AND(ISNUMBER(H52),ISBLANK(J52)),1,0)</ns0:f>
        <ns0:v>0</ns0:v>
      </ns0:c>
      <ns0:c r="V52" s="3" t="n">
        <ns0:f>IF(AND(ISBLANK(H52),OR(ISNUMBER(J52),ISNUMBER(K52))),1,0)</ns0:f>
        <ns0:v>0</ns0:v>
      </ns0:c>
      <ns0:c r="W52" s="3"/>
      <ns0:c r="X52" s="3"/>
      <ns0:c r="Y52" s="2" t="n">
        <ns0:f>IF(AND(T52=1,ISBLANK(P52)),1,0)</ns0:f>
        <ns0:v>0</ns0:v>
      </ns0:c>
      <ns0:c r="Z52" s="2" t="n">
        <ns0:f>IF(AND(T52=1,R52&lt;&gt;"Revisionato"),1,0)</ns0:f>
        <ns0:v>0</ns0:v>
      </ns0:c>
      <ns0:c r="AA52" s="2" t="n">
        <ns0:f>IF(AND(B52="Scope 2",ISNUMBER(H52),ISBLANK(K52)),1,0)</ns0:f>
        <ns0:v>0</ns0:v>
      </ns0:c>
      <ns0:c r="AB52" s="2" t="n">
        <ns0:f>IF(LEN(S52)&gt;0,1,0)</ns0:f>
        <ns0:v>0</ns0:v>
      </ns0:c>
    </ns0:row>
    <ns0:row r="53" ht="15" hidden="0" customHeight="1">
      <ns0:c r="A53" s="7"/>
      <ns0:c r="B53" s="7"/>
      <ns0:c r="C53" s="7"/>
      <ns0:c r="D53" s="7"/>
      <ns0:c r="E53" s="7"/>
      <ns0:c r="F53" s="8"/>
      <ns0:c r="G53" s="8"/>
      <ns0:c r="H53" s="9"/>
      <ns0:c r="I53" s="9"/>
      <ns0:c r="J53" s="9"/>
      <ns0:c r="K53" s="9"/>
      <ns0:c r="L53" s="9"/>
      <ns0:c r="M53" s="10" t="str">
        <ns0:f>IF(OR(ISBLANK(H53),ISBLANK(J53)),"",H53*J53/1000)</ns0:f>
      </ns0:c>
      <ns0:c r="N53" s="10" t="str">
        <ns0:f>IF(B53="Scope 2",IF(OR(ISBLANK(H53),ISBLANK(K53)),"",H53*K53/1000),M53)</ns0:f>
      </ns0:c>
      <ns0:c r="O53" s="7"/>
      <ns0:c r="P53" s="7"/>
      <ns0:c r="Q53" s="7"/>
      <ns0:c r="R53" s="7"/>
      <ns0:c r="S53" s="3" t="str">
        <ns0:f>IF(AND(B53="",C53=""),"",IF(COUNTIFS($W$4:$W$24,C53,$X$4:$X$24,B53)=1,"","Verifica Scope e categoria"))</ns0:f>
      </ns0:c>
      <ns0:c r="T53" s="3" t="n">
        <ns0:f>IF(COUNTA(A53:L53,O53:R53)=0,0,1)</ns0:f>
        <ns0:v>0</ns0:v>
      </ns0:c>
      <ns0:c r="U53" s="3" t="n">
        <ns0:f>IF(AND(ISNUMBER(H53),ISBLANK(J53)),1,0)</ns0:f>
        <ns0:v>0</ns0:v>
      </ns0:c>
      <ns0:c r="V53" s="3" t="n">
        <ns0:f>IF(AND(ISBLANK(H53),OR(ISNUMBER(J53),ISNUMBER(K53))),1,0)</ns0:f>
        <ns0:v>0</ns0:v>
      </ns0:c>
      <ns0:c r="W53" s="3"/>
      <ns0:c r="X53" s="3"/>
      <ns0:c r="Y53" s="2" t="n">
        <ns0:f>IF(AND(T53=1,ISBLANK(P53)),1,0)</ns0:f>
        <ns0:v>0</ns0:v>
      </ns0:c>
      <ns0:c r="Z53" s="2" t="n">
        <ns0:f>IF(AND(T53=1,R53&lt;&gt;"Revisionato"),1,0)</ns0:f>
        <ns0:v>0</ns0:v>
      </ns0:c>
      <ns0:c r="AA53" s="2" t="n">
        <ns0:f>IF(AND(B53="Scope 2",ISNUMBER(H53),ISBLANK(K53)),1,0)</ns0:f>
        <ns0:v>0</ns0:v>
      </ns0:c>
      <ns0:c r="AB53" s="2" t="n">
        <ns0:f>IF(LEN(S53)&gt;0,1,0)</ns0:f>
        <ns0:v>0</ns0:v>
      </ns0:c>
    </ns0:row>
    <ns0:row r="54" ht="15" hidden="0" customHeight="1">
      <ns0:c r="A54" s="7"/>
      <ns0:c r="B54" s="7"/>
      <ns0:c r="C54" s="7"/>
      <ns0:c r="D54" s="7"/>
      <ns0:c r="E54" s="7"/>
      <ns0:c r="F54" s="8"/>
      <ns0:c r="G54" s="8"/>
      <ns0:c r="H54" s="9"/>
      <ns0:c r="I54" s="9"/>
      <ns0:c r="J54" s="9"/>
      <ns0:c r="K54" s="9"/>
      <ns0:c r="L54" s="9"/>
      <ns0:c r="M54" s="10" t="str">
        <ns0:f>IF(OR(ISBLANK(H54),ISBLANK(J54)),"",H54*J54/1000)</ns0:f>
      </ns0:c>
      <ns0:c r="N54" s="10" t="str">
        <ns0:f>IF(B54="Scope 2",IF(OR(ISBLANK(H54),ISBLANK(K54)),"",H54*K54/1000),M54)</ns0:f>
      </ns0:c>
      <ns0:c r="O54" s="7"/>
      <ns0:c r="P54" s="7"/>
      <ns0:c r="Q54" s="7"/>
      <ns0:c r="R54" s="7"/>
      <ns0:c r="S54" s="3" t="str">
        <ns0:f>IF(AND(B54="",C54=""),"",IF(COUNTIFS($W$4:$W$24,C54,$X$4:$X$24,B54)=1,"","Verifica Scope e categoria"))</ns0:f>
      </ns0:c>
      <ns0:c r="T54" s="3" t="n">
        <ns0:f>IF(COUNTA(A54:L54,O54:R54)=0,0,1)</ns0:f>
        <ns0:v>0</ns0:v>
      </ns0:c>
      <ns0:c r="U54" s="3" t="n">
        <ns0:f>IF(AND(ISNUMBER(H54),ISBLANK(J54)),1,0)</ns0:f>
        <ns0:v>0</ns0:v>
      </ns0:c>
      <ns0:c r="V54" s="3" t="n">
        <ns0:f>IF(AND(ISBLANK(H54),OR(ISNUMBER(J54),ISNUMBER(K54))),1,0)</ns0:f>
        <ns0:v>0</ns0:v>
      </ns0:c>
      <ns0:c r="W54" s="3"/>
      <ns0:c r="X54" s="3"/>
      <ns0:c r="Y54" s="2" t="n">
        <ns0:f>IF(AND(T54=1,ISBLANK(P54)),1,0)</ns0:f>
        <ns0:v>0</ns0:v>
      </ns0:c>
      <ns0:c r="Z54" s="2" t="n">
        <ns0:f>IF(AND(T54=1,R54&lt;&gt;"Revisionato"),1,0)</ns0:f>
        <ns0:v>0</ns0:v>
      </ns0:c>
      <ns0:c r="AA54" s="2" t="n">
        <ns0:f>IF(AND(B54="Scope 2",ISNUMBER(H54),ISBLANK(K54)),1,0)</ns0:f>
        <ns0:v>0</ns0:v>
      </ns0:c>
      <ns0:c r="AB54" s="2" t="n">
        <ns0:f>IF(LEN(S54)&gt;0,1,0)</ns0:f>
        <ns0:v>0</ns0:v>
      </ns0:c>
    </ns0:row>
    <ns0:row r="55" ht="15" hidden="0" customHeight="1">
      <ns0:c r="A55" s="7"/>
      <ns0:c r="B55" s="7"/>
      <ns0:c r="C55" s="7"/>
      <ns0:c r="D55" s="7"/>
      <ns0:c r="E55" s="7"/>
      <ns0:c r="F55" s="8"/>
      <ns0:c r="G55" s="8"/>
      <ns0:c r="H55" s="9"/>
      <ns0:c r="I55" s="9"/>
      <ns0:c r="J55" s="9"/>
      <ns0:c r="K55" s="9"/>
      <ns0:c r="L55" s="9"/>
      <ns0:c r="M55" s="10" t="str">
        <ns0:f>IF(OR(ISBLANK(H55),ISBLANK(J55)),"",H55*J55/1000)</ns0:f>
      </ns0:c>
      <ns0:c r="N55" s="10" t="str">
        <ns0:f>IF(B55="Scope 2",IF(OR(ISBLANK(H55),ISBLANK(K55)),"",H55*K55/1000),M55)</ns0:f>
      </ns0:c>
      <ns0:c r="O55" s="7"/>
      <ns0:c r="P55" s="7"/>
      <ns0:c r="Q55" s="7"/>
      <ns0:c r="R55" s="7"/>
      <ns0:c r="S55" s="3" t="str">
        <ns0:f>IF(AND(B55="",C55=""),"",IF(COUNTIFS($W$4:$W$24,C55,$X$4:$X$24,B55)=1,"","Verifica Scope e categoria"))</ns0:f>
      </ns0:c>
      <ns0:c r="T55" s="3" t="n">
        <ns0:f>IF(COUNTA(A55:L55,O55:R55)=0,0,1)</ns0:f>
        <ns0:v>0</ns0:v>
      </ns0:c>
      <ns0:c r="U55" s="3" t="n">
        <ns0:f>IF(AND(ISNUMBER(H55),ISBLANK(J55)),1,0)</ns0:f>
        <ns0:v>0</ns0:v>
      </ns0:c>
      <ns0:c r="V55" s="3" t="n">
        <ns0:f>IF(AND(ISBLANK(H55),OR(ISNUMBER(J55),ISNUMBER(K55))),1,0)</ns0:f>
        <ns0:v>0</ns0:v>
      </ns0:c>
      <ns0:c r="W55" s="3"/>
      <ns0:c r="X55" s="3"/>
      <ns0:c r="Y55" s="2" t="n">
        <ns0:f>IF(AND(T55=1,ISBLANK(P55)),1,0)</ns0:f>
        <ns0:v>0</ns0:v>
      </ns0:c>
      <ns0:c r="Z55" s="2" t="n">
        <ns0:f>IF(AND(T55=1,R55&lt;&gt;"Revisionato"),1,0)</ns0:f>
        <ns0:v>0</ns0:v>
      </ns0:c>
      <ns0:c r="AA55" s="2" t="n">
        <ns0:f>IF(AND(B55="Scope 2",ISNUMBER(H55),ISBLANK(K55)),1,0)</ns0:f>
        <ns0:v>0</ns0:v>
      </ns0:c>
      <ns0:c r="AB55" s="2" t="n">
        <ns0:f>IF(LEN(S55)&gt;0,1,0)</ns0:f>
        <ns0:v>0</ns0:v>
      </ns0:c>
    </ns0:row>
    <ns0:row r="56" ht="15" hidden="0" customHeight="1">
      <ns0:c r="A56" s="7"/>
      <ns0:c r="B56" s="7"/>
      <ns0:c r="C56" s="7"/>
      <ns0:c r="D56" s="7"/>
      <ns0:c r="E56" s="7"/>
      <ns0:c r="F56" s="8"/>
      <ns0:c r="G56" s="8"/>
      <ns0:c r="H56" s="9"/>
      <ns0:c r="I56" s="9"/>
      <ns0:c r="J56" s="9"/>
      <ns0:c r="K56" s="9"/>
      <ns0:c r="L56" s="9"/>
      <ns0:c r="M56" s="10" t="str">
        <ns0:f>IF(OR(ISBLANK(H56),ISBLANK(J56)),"",H56*J56/1000)</ns0:f>
      </ns0:c>
      <ns0:c r="N56" s="10" t="str">
        <ns0:f>IF(B56="Scope 2",IF(OR(ISBLANK(H56),ISBLANK(K56)),"",H56*K56/1000),M56)</ns0:f>
      </ns0:c>
      <ns0:c r="O56" s="7"/>
      <ns0:c r="P56" s="7"/>
      <ns0:c r="Q56" s="7"/>
      <ns0:c r="R56" s="7"/>
      <ns0:c r="S56" s="3" t="str">
        <ns0:f>IF(AND(B56="",C56=""),"",IF(COUNTIFS($W$4:$W$24,C56,$X$4:$X$24,B56)=1,"","Verifica Scope e categoria"))</ns0:f>
      </ns0:c>
      <ns0:c r="T56" s="3" t="n">
        <ns0:f>IF(COUNTA(A56:L56,O56:R56)=0,0,1)</ns0:f>
        <ns0:v>0</ns0:v>
      </ns0:c>
      <ns0:c r="U56" s="3" t="n">
        <ns0:f>IF(AND(ISNUMBER(H56),ISBLANK(J56)),1,0)</ns0:f>
        <ns0:v>0</ns0:v>
      </ns0:c>
      <ns0:c r="V56" s="3" t="n">
        <ns0:f>IF(AND(ISBLANK(H56),OR(ISNUMBER(J56),ISNUMBER(K56))),1,0)</ns0:f>
        <ns0:v>0</ns0:v>
      </ns0:c>
      <ns0:c r="W56" s="3"/>
      <ns0:c r="X56" s="3"/>
      <ns0:c r="Y56" s="2" t="n">
        <ns0:f>IF(AND(T56=1,ISBLANK(P56)),1,0)</ns0:f>
        <ns0:v>0</ns0:v>
      </ns0:c>
      <ns0:c r="Z56" s="2" t="n">
        <ns0:f>IF(AND(T56=1,R56&lt;&gt;"Revisionato"),1,0)</ns0:f>
        <ns0:v>0</ns0:v>
      </ns0:c>
      <ns0:c r="AA56" s="2" t="n">
        <ns0:f>IF(AND(B56="Scope 2",ISNUMBER(H56),ISBLANK(K56)),1,0)</ns0:f>
        <ns0:v>0</ns0:v>
      </ns0:c>
      <ns0:c r="AB56" s="2" t="n">
        <ns0:f>IF(LEN(S56)&gt;0,1,0)</ns0:f>
        <ns0:v>0</ns0:v>
      </ns0:c>
    </ns0:row>
    <ns0:row r="57" ht="15" hidden="0" customHeight="1">
      <ns0:c r="A57" s="7"/>
      <ns0:c r="B57" s="7"/>
      <ns0:c r="C57" s="7"/>
      <ns0:c r="D57" s="7"/>
      <ns0:c r="E57" s="7"/>
      <ns0:c r="F57" s="8"/>
      <ns0:c r="G57" s="8"/>
      <ns0:c r="H57" s="9"/>
      <ns0:c r="I57" s="9"/>
      <ns0:c r="J57" s="9"/>
      <ns0:c r="K57" s="9"/>
      <ns0:c r="L57" s="9"/>
      <ns0:c r="M57" s="10" t="str">
        <ns0:f>IF(OR(ISBLANK(H57),ISBLANK(J57)),"",H57*J57/1000)</ns0:f>
      </ns0:c>
      <ns0:c r="N57" s="10" t="str">
        <ns0:f>IF(B57="Scope 2",IF(OR(ISBLANK(H57),ISBLANK(K57)),"",H57*K57/1000),M57)</ns0:f>
      </ns0:c>
      <ns0:c r="O57" s="7"/>
      <ns0:c r="P57" s="7"/>
      <ns0:c r="Q57" s="7"/>
      <ns0:c r="R57" s="7"/>
      <ns0:c r="S57" s="3" t="str">
        <ns0:f>IF(AND(B57="",C57=""),"",IF(COUNTIFS($W$4:$W$24,C57,$X$4:$X$24,B57)=1,"","Verifica Scope e categoria"))</ns0:f>
      </ns0:c>
      <ns0:c r="T57" s="3" t="n">
        <ns0:f>IF(COUNTA(A57:L57,O57:R57)=0,0,1)</ns0:f>
        <ns0:v>0</ns0:v>
      </ns0:c>
      <ns0:c r="U57" s="3" t="n">
        <ns0:f>IF(AND(ISNUMBER(H57),ISBLANK(J57)),1,0)</ns0:f>
        <ns0:v>0</ns0:v>
      </ns0:c>
      <ns0:c r="V57" s="3" t="n">
        <ns0:f>IF(AND(ISBLANK(H57),OR(ISNUMBER(J57),ISNUMBER(K57))),1,0)</ns0:f>
        <ns0:v>0</ns0:v>
      </ns0:c>
      <ns0:c r="W57" s="3"/>
      <ns0:c r="X57" s="3"/>
      <ns0:c r="Y57" s="2" t="n">
        <ns0:f>IF(AND(T57=1,ISBLANK(P57)),1,0)</ns0:f>
        <ns0:v>0</ns0:v>
      </ns0:c>
      <ns0:c r="Z57" s="2" t="n">
        <ns0:f>IF(AND(T57=1,R57&lt;&gt;"Revisionato"),1,0)</ns0:f>
        <ns0:v>0</ns0:v>
      </ns0:c>
      <ns0:c r="AA57" s="2" t="n">
        <ns0:f>IF(AND(B57="Scope 2",ISNUMBER(H57),ISBLANK(K57)),1,0)</ns0:f>
        <ns0:v>0</ns0:v>
      </ns0:c>
      <ns0:c r="AB57" s="2" t="n">
        <ns0:f>IF(LEN(S57)&gt;0,1,0)</ns0:f>
        <ns0:v>0</ns0:v>
      </ns0:c>
    </ns0:row>
    <ns0:row r="58" ht="15" hidden="0" customHeight="1">
      <ns0:c r="A58" s="7"/>
      <ns0:c r="B58" s="7"/>
      <ns0:c r="C58" s="7"/>
      <ns0:c r="D58" s="7"/>
      <ns0:c r="E58" s="7"/>
      <ns0:c r="F58" s="8"/>
      <ns0:c r="G58" s="8"/>
      <ns0:c r="H58" s="9"/>
      <ns0:c r="I58" s="9"/>
      <ns0:c r="J58" s="9"/>
      <ns0:c r="K58" s="9"/>
      <ns0:c r="L58" s="9"/>
      <ns0:c r="M58" s="10" t="str">
        <ns0:f>IF(OR(ISBLANK(H58),ISBLANK(J58)),"",H58*J58/1000)</ns0:f>
      </ns0:c>
      <ns0:c r="N58" s="10" t="str">
        <ns0:f>IF(B58="Scope 2",IF(OR(ISBLANK(H58),ISBLANK(K58)),"",H58*K58/1000),M58)</ns0:f>
      </ns0:c>
      <ns0:c r="O58" s="7"/>
      <ns0:c r="P58" s="7"/>
      <ns0:c r="Q58" s="7"/>
      <ns0:c r="R58" s="7"/>
      <ns0:c r="S58" s="3" t="str">
        <ns0:f>IF(AND(B58="",C58=""),"",IF(COUNTIFS($W$4:$W$24,C58,$X$4:$X$24,B58)=1,"","Verifica Scope e categoria"))</ns0:f>
      </ns0:c>
      <ns0:c r="T58" s="3" t="n">
        <ns0:f>IF(COUNTA(A58:L58,O58:R58)=0,0,1)</ns0:f>
        <ns0:v>0</ns0:v>
      </ns0:c>
      <ns0:c r="U58" s="3" t="n">
        <ns0:f>IF(AND(ISNUMBER(H58),ISBLANK(J58)),1,0)</ns0:f>
        <ns0:v>0</ns0:v>
      </ns0:c>
      <ns0:c r="V58" s="3" t="n">
        <ns0:f>IF(AND(ISBLANK(H58),OR(ISNUMBER(J58),ISNUMBER(K58))),1,0)</ns0:f>
        <ns0:v>0</ns0:v>
      </ns0:c>
      <ns0:c r="W58" s="3"/>
      <ns0:c r="X58" s="3"/>
      <ns0:c r="Y58" s="2" t="n">
        <ns0:f>IF(AND(T58=1,ISBLANK(P58)),1,0)</ns0:f>
        <ns0:v>0</ns0:v>
      </ns0:c>
      <ns0:c r="Z58" s="2" t="n">
        <ns0:f>IF(AND(T58=1,R58&lt;&gt;"Revisionato"),1,0)</ns0:f>
        <ns0:v>0</ns0:v>
      </ns0:c>
      <ns0:c r="AA58" s="2" t="n">
        <ns0:f>IF(AND(B58="Scope 2",ISNUMBER(H58),ISBLANK(K58)),1,0)</ns0:f>
        <ns0:v>0</ns0:v>
      </ns0:c>
      <ns0:c r="AB58" s="2" t="n">
        <ns0:f>IF(LEN(S58)&gt;0,1,0)</ns0:f>
        <ns0:v>0</ns0:v>
      </ns0:c>
    </ns0:row>
    <ns0:row r="59" ht="15" hidden="0" customHeight="1">
      <ns0:c r="A59" s="7"/>
      <ns0:c r="B59" s="7"/>
      <ns0:c r="C59" s="7"/>
      <ns0:c r="D59" s="7"/>
      <ns0:c r="E59" s="7"/>
      <ns0:c r="F59" s="8"/>
      <ns0:c r="G59" s="8"/>
      <ns0:c r="H59" s="9"/>
      <ns0:c r="I59" s="9"/>
      <ns0:c r="J59" s="9"/>
      <ns0:c r="K59" s="9"/>
      <ns0:c r="L59" s="9"/>
      <ns0:c r="M59" s="10" t="str">
        <ns0:f>IF(OR(ISBLANK(H59),ISBLANK(J59)),"",H59*J59/1000)</ns0:f>
      </ns0:c>
      <ns0:c r="N59" s="10" t="str">
        <ns0:f>IF(B59="Scope 2",IF(OR(ISBLANK(H59),ISBLANK(K59)),"",H59*K59/1000),M59)</ns0:f>
      </ns0:c>
      <ns0:c r="O59" s="7"/>
      <ns0:c r="P59" s="7"/>
      <ns0:c r="Q59" s="7"/>
      <ns0:c r="R59" s="7"/>
      <ns0:c r="S59" s="3" t="str">
        <ns0:f>IF(AND(B59="",C59=""),"",IF(COUNTIFS($W$4:$W$24,C59,$X$4:$X$24,B59)=1,"","Verifica Scope e categoria"))</ns0:f>
      </ns0:c>
      <ns0:c r="T59" s="3" t="n">
        <ns0:f>IF(COUNTA(A59:L59,O59:R59)=0,0,1)</ns0:f>
        <ns0:v>0</ns0:v>
      </ns0:c>
      <ns0:c r="U59" s="3" t="n">
        <ns0:f>IF(AND(ISNUMBER(H59),ISBLANK(J59)),1,0)</ns0:f>
        <ns0:v>0</ns0:v>
      </ns0:c>
      <ns0:c r="V59" s="3" t="n">
        <ns0:f>IF(AND(ISBLANK(H59),OR(ISNUMBER(J59),ISNUMBER(K59))),1,0)</ns0:f>
        <ns0:v>0</ns0:v>
      </ns0:c>
      <ns0:c r="W59" s="3"/>
      <ns0:c r="X59" s="3"/>
      <ns0:c r="Y59" s="2" t="n">
        <ns0:f>IF(AND(T59=1,ISBLANK(P59)),1,0)</ns0:f>
        <ns0:v>0</ns0:v>
      </ns0:c>
      <ns0:c r="Z59" s="2" t="n">
        <ns0:f>IF(AND(T59=1,R59&lt;&gt;"Revisionato"),1,0)</ns0:f>
        <ns0:v>0</ns0:v>
      </ns0:c>
      <ns0:c r="AA59" s="2" t="n">
        <ns0:f>IF(AND(B59="Scope 2",ISNUMBER(H59),ISBLANK(K59)),1,0)</ns0:f>
        <ns0:v>0</ns0:v>
      </ns0:c>
      <ns0:c r="AB59" s="2" t="n">
        <ns0:f>IF(LEN(S59)&gt;0,1,0)</ns0:f>
        <ns0:v>0</ns0:v>
      </ns0:c>
    </ns0:row>
    <ns0:row r="60" ht="15" hidden="0" customHeight="1">
      <ns0:c r="A60" s="7"/>
      <ns0:c r="B60" s="7"/>
      <ns0:c r="C60" s="7"/>
      <ns0:c r="D60" s="7"/>
      <ns0:c r="E60" s="7"/>
      <ns0:c r="F60" s="8"/>
      <ns0:c r="G60" s="8"/>
      <ns0:c r="H60" s="9"/>
      <ns0:c r="I60" s="9"/>
      <ns0:c r="J60" s="9"/>
      <ns0:c r="K60" s="9"/>
      <ns0:c r="L60" s="9"/>
      <ns0:c r="M60" s="10" t="str">
        <ns0:f>IF(OR(ISBLANK(H60),ISBLANK(J60)),"",H60*J60/1000)</ns0:f>
      </ns0:c>
      <ns0:c r="N60" s="10" t="str">
        <ns0:f>IF(B60="Scope 2",IF(OR(ISBLANK(H60),ISBLANK(K60)),"",H60*K60/1000),M60)</ns0:f>
      </ns0:c>
      <ns0:c r="O60" s="7"/>
      <ns0:c r="P60" s="7"/>
      <ns0:c r="Q60" s="7"/>
      <ns0:c r="R60" s="7"/>
      <ns0:c r="S60" s="3" t="str">
        <ns0:f>IF(AND(B60="",C60=""),"",IF(COUNTIFS($W$4:$W$24,C60,$X$4:$X$24,B60)=1,"","Verifica Scope e categoria"))</ns0:f>
      </ns0:c>
      <ns0:c r="T60" s="3" t="n">
        <ns0:f>IF(COUNTA(A60:L60,O60:R60)=0,0,1)</ns0:f>
        <ns0:v>0</ns0:v>
      </ns0:c>
      <ns0:c r="U60" s="3" t="n">
        <ns0:f>IF(AND(ISNUMBER(H60),ISBLANK(J60)),1,0)</ns0:f>
        <ns0:v>0</ns0:v>
      </ns0:c>
      <ns0:c r="V60" s="3" t="n">
        <ns0:f>IF(AND(ISBLANK(H60),OR(ISNUMBER(J60),ISNUMBER(K60))),1,0)</ns0:f>
        <ns0:v>0</ns0:v>
      </ns0:c>
      <ns0:c r="W60" s="3"/>
      <ns0:c r="X60" s="3"/>
      <ns0:c r="Y60" s="2" t="n">
        <ns0:f>IF(AND(T60=1,ISBLANK(P60)),1,0)</ns0:f>
        <ns0:v>0</ns0:v>
      </ns0:c>
      <ns0:c r="Z60" s="2" t="n">
        <ns0:f>IF(AND(T60=1,R60&lt;&gt;"Revisionato"),1,0)</ns0:f>
        <ns0:v>0</ns0:v>
      </ns0:c>
      <ns0:c r="AA60" s="2" t="n">
        <ns0:f>IF(AND(B60="Scope 2",ISNUMBER(H60),ISBLANK(K60)),1,0)</ns0:f>
        <ns0:v>0</ns0:v>
      </ns0:c>
      <ns0:c r="AB60" s="2" t="n">
        <ns0:f>IF(LEN(S60)&gt;0,1,0)</ns0:f>
        <ns0:v>0</ns0:v>
      </ns0:c>
    </ns0:row>
    <ns0:row r="61" ht="15" hidden="0" customHeight="1">
      <ns0:c r="A61" s="7"/>
      <ns0:c r="B61" s="7"/>
      <ns0:c r="C61" s="7"/>
      <ns0:c r="D61" s="7"/>
      <ns0:c r="E61" s="7"/>
      <ns0:c r="F61" s="8"/>
      <ns0:c r="G61" s="8"/>
      <ns0:c r="H61" s="9"/>
      <ns0:c r="I61" s="9"/>
      <ns0:c r="J61" s="9"/>
      <ns0:c r="K61" s="9"/>
      <ns0:c r="L61" s="9"/>
      <ns0:c r="M61" s="10" t="str">
        <ns0:f>IF(OR(ISBLANK(H61),ISBLANK(J61)),"",H61*J61/1000)</ns0:f>
      </ns0:c>
      <ns0:c r="N61" s="10" t="str">
        <ns0:f>IF(B61="Scope 2",IF(OR(ISBLANK(H61),ISBLANK(K61)),"",H61*K61/1000),M61)</ns0:f>
      </ns0:c>
      <ns0:c r="O61" s="7"/>
      <ns0:c r="P61" s="7"/>
      <ns0:c r="Q61" s="7"/>
      <ns0:c r="R61" s="7"/>
      <ns0:c r="S61" s="3" t="str">
        <ns0:f>IF(AND(B61="",C61=""),"",IF(COUNTIFS($W$4:$W$24,C61,$X$4:$X$24,B61)=1,"","Verifica Scope e categoria"))</ns0:f>
      </ns0:c>
      <ns0:c r="T61" s="3" t="n">
        <ns0:f>IF(COUNTA(A61:L61,O61:R61)=0,0,1)</ns0:f>
        <ns0:v>0</ns0:v>
      </ns0:c>
      <ns0:c r="U61" s="3" t="n">
        <ns0:f>IF(AND(ISNUMBER(H61),ISBLANK(J61)),1,0)</ns0:f>
        <ns0:v>0</ns0:v>
      </ns0:c>
      <ns0:c r="V61" s="3" t="n">
        <ns0:f>IF(AND(ISBLANK(H61),OR(ISNUMBER(J61),ISNUMBER(K61))),1,0)</ns0:f>
        <ns0:v>0</ns0:v>
      </ns0:c>
      <ns0:c r="W61" s="3"/>
      <ns0:c r="X61" s="3"/>
      <ns0:c r="Y61" s="2" t="n">
        <ns0:f>IF(AND(T61=1,ISBLANK(P61)),1,0)</ns0:f>
        <ns0:v>0</ns0:v>
      </ns0:c>
      <ns0:c r="Z61" s="2" t="n">
        <ns0:f>IF(AND(T61=1,R61&lt;&gt;"Revisionato"),1,0)</ns0:f>
        <ns0:v>0</ns0:v>
      </ns0:c>
      <ns0:c r="AA61" s="2" t="n">
        <ns0:f>IF(AND(B61="Scope 2",ISNUMBER(H61),ISBLANK(K61)),1,0)</ns0:f>
        <ns0:v>0</ns0:v>
      </ns0:c>
      <ns0:c r="AB61" s="2" t="n">
        <ns0:f>IF(LEN(S61)&gt;0,1,0)</ns0:f>
        <ns0:v>0</ns0:v>
      </ns0:c>
    </ns0:row>
    <ns0:row r="62" ht="15" hidden="0" customHeight="1">
      <ns0:c r="A62" s="7"/>
      <ns0:c r="B62" s="7"/>
      <ns0:c r="C62" s="7"/>
      <ns0:c r="D62" s="7"/>
      <ns0:c r="E62" s="7"/>
      <ns0:c r="F62" s="8"/>
      <ns0:c r="G62" s="8"/>
      <ns0:c r="H62" s="9"/>
      <ns0:c r="I62" s="9"/>
      <ns0:c r="J62" s="9"/>
      <ns0:c r="K62" s="9"/>
      <ns0:c r="L62" s="9"/>
      <ns0:c r="M62" s="10" t="str">
        <ns0:f>IF(OR(ISBLANK(H62),ISBLANK(J62)),"",H62*J62/1000)</ns0:f>
      </ns0:c>
      <ns0:c r="N62" s="10" t="str">
        <ns0:f>IF(B62="Scope 2",IF(OR(ISBLANK(H62),ISBLANK(K62)),"",H62*K62/1000),M62)</ns0:f>
      </ns0:c>
      <ns0:c r="O62" s="7"/>
      <ns0:c r="P62" s="7"/>
      <ns0:c r="Q62" s="7"/>
      <ns0:c r="R62" s="7"/>
      <ns0:c r="S62" s="3" t="str">
        <ns0:f>IF(AND(B62="",C62=""),"",IF(COUNTIFS($W$4:$W$24,C62,$X$4:$X$24,B62)=1,"","Verifica Scope e categoria"))</ns0:f>
      </ns0:c>
      <ns0:c r="T62" s="3" t="n">
        <ns0:f>IF(COUNTA(A62:L62,O62:R62)=0,0,1)</ns0:f>
        <ns0:v>0</ns0:v>
      </ns0:c>
      <ns0:c r="U62" s="3" t="n">
        <ns0:f>IF(AND(ISNUMBER(H62),ISBLANK(J62)),1,0)</ns0:f>
        <ns0:v>0</ns0:v>
      </ns0:c>
      <ns0:c r="V62" s="3" t="n">
        <ns0:f>IF(AND(ISBLANK(H62),OR(ISNUMBER(J62),ISNUMBER(K62))),1,0)</ns0:f>
        <ns0:v>0</ns0:v>
      </ns0:c>
      <ns0:c r="W62" s="3"/>
      <ns0:c r="X62" s="3"/>
      <ns0:c r="Y62" s="2" t="n">
        <ns0:f>IF(AND(T62=1,ISBLANK(P62)),1,0)</ns0:f>
        <ns0:v>0</ns0:v>
      </ns0:c>
      <ns0:c r="Z62" s="2" t="n">
        <ns0:f>IF(AND(T62=1,R62&lt;&gt;"Revisionato"),1,0)</ns0:f>
        <ns0:v>0</ns0:v>
      </ns0:c>
      <ns0:c r="AA62" s="2" t="n">
        <ns0:f>IF(AND(B62="Scope 2",ISNUMBER(H62),ISBLANK(K62)),1,0)</ns0:f>
        <ns0:v>0</ns0:v>
      </ns0:c>
      <ns0:c r="AB62" s="2" t="n">
        <ns0:f>IF(LEN(S62)&gt;0,1,0)</ns0:f>
        <ns0:v>0</ns0:v>
      </ns0:c>
    </ns0:row>
    <ns0:row r="63" ht="15" hidden="0" customHeight="1">
      <ns0:c r="A63" s="7"/>
      <ns0:c r="B63" s="7"/>
      <ns0:c r="C63" s="7"/>
      <ns0:c r="D63" s="7"/>
      <ns0:c r="E63" s="7"/>
      <ns0:c r="F63" s="8"/>
      <ns0:c r="G63" s="8"/>
      <ns0:c r="H63" s="9"/>
      <ns0:c r="I63" s="9"/>
      <ns0:c r="J63" s="9"/>
      <ns0:c r="K63" s="9"/>
      <ns0:c r="L63" s="9"/>
      <ns0:c r="M63" s="10" t="str">
        <ns0:f>IF(OR(ISBLANK(H63),ISBLANK(J63)),"",H63*J63/1000)</ns0:f>
      </ns0:c>
      <ns0:c r="N63" s="10" t="str">
        <ns0:f>IF(B63="Scope 2",IF(OR(ISBLANK(H63),ISBLANK(K63)),"",H63*K63/1000),M63)</ns0:f>
      </ns0:c>
      <ns0:c r="O63" s="7"/>
      <ns0:c r="P63" s="7"/>
      <ns0:c r="Q63" s="7"/>
      <ns0:c r="R63" s="7"/>
      <ns0:c r="S63" s="3" t="str">
        <ns0:f>IF(AND(B63="",C63=""),"",IF(COUNTIFS($W$4:$W$24,C63,$X$4:$X$24,B63)=1,"","Verifica Scope e categoria"))</ns0:f>
      </ns0:c>
      <ns0:c r="T63" s="3" t="n">
        <ns0:f>IF(COUNTA(A63:L63,O63:R63)=0,0,1)</ns0:f>
        <ns0:v>0</ns0:v>
      </ns0:c>
      <ns0:c r="U63" s="3" t="n">
        <ns0:f>IF(AND(ISNUMBER(H63),ISBLANK(J63)),1,0)</ns0:f>
        <ns0:v>0</ns0:v>
      </ns0:c>
      <ns0:c r="V63" s="3" t="n">
        <ns0:f>IF(AND(ISBLANK(H63),OR(ISNUMBER(J63),ISNUMBER(K63))),1,0)</ns0:f>
        <ns0:v>0</ns0:v>
      </ns0:c>
      <ns0:c r="W63" s="3"/>
      <ns0:c r="X63" s="3"/>
      <ns0:c r="Y63" s="2" t="n">
        <ns0:f>IF(AND(T63=1,ISBLANK(P63)),1,0)</ns0:f>
        <ns0:v>0</ns0:v>
      </ns0:c>
      <ns0:c r="Z63" s="2" t="n">
        <ns0:f>IF(AND(T63=1,R63&lt;&gt;"Revisionato"),1,0)</ns0:f>
        <ns0:v>0</ns0:v>
      </ns0:c>
      <ns0:c r="AA63" s="2" t="n">
        <ns0:f>IF(AND(B63="Scope 2",ISNUMBER(H63),ISBLANK(K63)),1,0)</ns0:f>
        <ns0:v>0</ns0:v>
      </ns0:c>
      <ns0:c r="AB63" s="2" t="n">
        <ns0:f>IF(LEN(S63)&gt;0,1,0)</ns0:f>
        <ns0:v>0</ns0:v>
      </ns0:c>
    </ns0:row>
    <ns0:row r="64" ht="15" hidden="0" customHeight="1">
      <ns0:c r="A64" s="7"/>
      <ns0:c r="B64" s="7"/>
      <ns0:c r="C64" s="7"/>
      <ns0:c r="D64" s="7"/>
      <ns0:c r="E64" s="7"/>
      <ns0:c r="F64" s="8"/>
      <ns0:c r="G64" s="8"/>
      <ns0:c r="H64" s="9"/>
      <ns0:c r="I64" s="9"/>
      <ns0:c r="J64" s="9"/>
      <ns0:c r="K64" s="9"/>
      <ns0:c r="L64" s="9"/>
      <ns0:c r="M64" s="10" t="str">
        <ns0:f>IF(OR(ISBLANK(H64),ISBLANK(J64)),"",H64*J64/1000)</ns0:f>
      </ns0:c>
      <ns0:c r="N64" s="10" t="str">
        <ns0:f>IF(B64="Scope 2",IF(OR(ISBLANK(H64),ISBLANK(K64)),"",H64*K64/1000),M64)</ns0:f>
      </ns0:c>
      <ns0:c r="O64" s="7"/>
      <ns0:c r="P64" s="7"/>
      <ns0:c r="Q64" s="7"/>
      <ns0:c r="R64" s="7"/>
      <ns0:c r="S64" s="3" t="str">
        <ns0:f>IF(AND(B64="",C64=""),"",IF(COUNTIFS($W$4:$W$24,C64,$X$4:$X$24,B64)=1,"","Verifica Scope e categoria"))</ns0:f>
      </ns0:c>
      <ns0:c r="T64" s="3" t="n">
        <ns0:f>IF(COUNTA(A64:L64,O64:R64)=0,0,1)</ns0:f>
        <ns0:v>0</ns0:v>
      </ns0:c>
      <ns0:c r="U64" s="3" t="n">
        <ns0:f>IF(AND(ISNUMBER(H64),ISBLANK(J64)),1,0)</ns0:f>
        <ns0:v>0</ns0:v>
      </ns0:c>
      <ns0:c r="V64" s="3" t="n">
        <ns0:f>IF(AND(ISBLANK(H64),OR(ISNUMBER(J64),ISNUMBER(K64))),1,0)</ns0:f>
        <ns0:v>0</ns0:v>
      </ns0:c>
      <ns0:c r="W64" s="3"/>
      <ns0:c r="X64" s="3"/>
      <ns0:c r="Y64" s="2" t="n">
        <ns0:f>IF(AND(T64=1,ISBLANK(P64)),1,0)</ns0:f>
        <ns0:v>0</ns0:v>
      </ns0:c>
      <ns0:c r="Z64" s="2" t="n">
        <ns0:f>IF(AND(T64=1,R64&lt;&gt;"Revisionato"),1,0)</ns0:f>
        <ns0:v>0</ns0:v>
      </ns0:c>
      <ns0:c r="AA64" s="2" t="n">
        <ns0:f>IF(AND(B64="Scope 2",ISNUMBER(H64),ISBLANK(K64)),1,0)</ns0:f>
        <ns0:v>0</ns0:v>
      </ns0:c>
      <ns0:c r="AB64" s="2" t="n">
        <ns0:f>IF(LEN(S64)&gt;0,1,0)</ns0:f>
        <ns0:v>0</ns0:v>
      </ns0:c>
    </ns0:row>
    <ns0:row r="65" ht="15" hidden="0" customHeight="1">
      <ns0:c r="A65" s="7"/>
      <ns0:c r="B65" s="7"/>
      <ns0:c r="C65" s="7"/>
      <ns0:c r="D65" s="7"/>
      <ns0:c r="E65" s="7"/>
      <ns0:c r="F65" s="8"/>
      <ns0:c r="G65" s="8"/>
      <ns0:c r="H65" s="9"/>
      <ns0:c r="I65" s="9"/>
      <ns0:c r="J65" s="9"/>
      <ns0:c r="K65" s="9"/>
      <ns0:c r="L65" s="9"/>
      <ns0:c r="M65" s="10" t="str">
        <ns0:f>IF(OR(ISBLANK(H65),ISBLANK(J65)),"",H65*J65/1000)</ns0:f>
      </ns0:c>
      <ns0:c r="N65" s="10" t="str">
        <ns0:f>IF(B65="Scope 2",IF(OR(ISBLANK(H65),ISBLANK(K65)),"",H65*K65/1000),M65)</ns0:f>
      </ns0:c>
      <ns0:c r="O65" s="7"/>
      <ns0:c r="P65" s="7"/>
      <ns0:c r="Q65" s="7"/>
      <ns0:c r="R65" s="7"/>
      <ns0:c r="S65" s="3" t="str">
        <ns0:f>IF(AND(B65="",C65=""),"",IF(COUNTIFS($W$4:$W$24,C65,$X$4:$X$24,B65)=1,"","Verifica Scope e categoria"))</ns0:f>
      </ns0:c>
      <ns0:c r="T65" s="3" t="n">
        <ns0:f>IF(COUNTA(A65:L65,O65:R65)=0,0,1)</ns0:f>
        <ns0:v>0</ns0:v>
      </ns0:c>
      <ns0:c r="U65" s="3" t="n">
        <ns0:f>IF(AND(ISNUMBER(H65),ISBLANK(J65)),1,0)</ns0:f>
        <ns0:v>0</ns0:v>
      </ns0:c>
      <ns0:c r="V65" s="3" t="n">
        <ns0:f>IF(AND(ISBLANK(H65),OR(ISNUMBER(J65),ISNUMBER(K65))),1,0)</ns0:f>
        <ns0:v>0</ns0:v>
      </ns0:c>
      <ns0:c r="W65" s="3"/>
      <ns0:c r="X65" s="3"/>
      <ns0:c r="Y65" s="2" t="n">
        <ns0:f>IF(AND(T65=1,ISBLANK(P65)),1,0)</ns0:f>
        <ns0:v>0</ns0:v>
      </ns0:c>
      <ns0:c r="Z65" s="2" t="n">
        <ns0:f>IF(AND(T65=1,R65&lt;&gt;"Revisionato"),1,0)</ns0:f>
        <ns0:v>0</ns0:v>
      </ns0:c>
      <ns0:c r="AA65" s="2" t="n">
        <ns0:f>IF(AND(B65="Scope 2",ISNUMBER(H65),ISBLANK(K65)),1,0)</ns0:f>
        <ns0:v>0</ns0:v>
      </ns0:c>
      <ns0:c r="AB65" s="2" t="n">
        <ns0:f>IF(LEN(S65)&gt;0,1,0)</ns0:f>
        <ns0:v>0</ns0:v>
      </ns0:c>
    </ns0:row>
    <ns0:row r="66" ht="15" hidden="0" customHeight="1">
      <ns0:c r="A66" s="7"/>
      <ns0:c r="B66" s="7"/>
      <ns0:c r="C66" s="7"/>
      <ns0:c r="D66" s="7"/>
      <ns0:c r="E66" s="7"/>
      <ns0:c r="F66" s="8"/>
      <ns0:c r="G66" s="8"/>
      <ns0:c r="H66" s="9"/>
      <ns0:c r="I66" s="9"/>
      <ns0:c r="J66" s="9"/>
      <ns0:c r="K66" s="9"/>
      <ns0:c r="L66" s="9"/>
      <ns0:c r="M66" s="10" t="str">
        <ns0:f>IF(OR(ISBLANK(H66),ISBLANK(J66)),"",H66*J66/1000)</ns0:f>
      </ns0:c>
      <ns0:c r="N66" s="10" t="str">
        <ns0:f>IF(B66="Scope 2",IF(OR(ISBLANK(H66),ISBLANK(K66)),"",H66*K66/1000),M66)</ns0:f>
      </ns0:c>
      <ns0:c r="O66" s="7"/>
      <ns0:c r="P66" s="7"/>
      <ns0:c r="Q66" s="7"/>
      <ns0:c r="R66" s="7"/>
      <ns0:c r="S66" s="3" t="str">
        <ns0:f>IF(AND(B66="",C66=""),"",IF(COUNTIFS($W$4:$W$24,C66,$X$4:$X$24,B66)=1,"","Verifica Scope e categoria"))</ns0:f>
      </ns0:c>
      <ns0:c r="T66" s="3" t="n">
        <ns0:f>IF(COUNTA(A66:L66,O66:R66)=0,0,1)</ns0:f>
        <ns0:v>0</ns0:v>
      </ns0:c>
      <ns0:c r="U66" s="3" t="n">
        <ns0:f>IF(AND(ISNUMBER(H66),ISBLANK(J66)),1,0)</ns0:f>
        <ns0:v>0</ns0:v>
      </ns0:c>
      <ns0:c r="V66" s="3" t="n">
        <ns0:f>IF(AND(ISBLANK(H66),OR(ISNUMBER(J66),ISNUMBER(K66))),1,0)</ns0:f>
        <ns0:v>0</ns0:v>
      </ns0:c>
      <ns0:c r="W66" s="3"/>
      <ns0:c r="X66" s="3"/>
      <ns0:c r="Y66" s="2" t="n">
        <ns0:f>IF(AND(T66=1,ISBLANK(P66)),1,0)</ns0:f>
        <ns0:v>0</ns0:v>
      </ns0:c>
      <ns0:c r="Z66" s="2" t="n">
        <ns0:f>IF(AND(T66=1,R66&lt;&gt;"Revisionato"),1,0)</ns0:f>
        <ns0:v>0</ns0:v>
      </ns0:c>
      <ns0:c r="AA66" s="2" t="n">
        <ns0:f>IF(AND(B66="Scope 2",ISNUMBER(H66),ISBLANK(K66)),1,0)</ns0:f>
        <ns0:v>0</ns0:v>
      </ns0:c>
      <ns0:c r="AB66" s="2" t="n">
        <ns0:f>IF(LEN(S66)&gt;0,1,0)</ns0:f>
        <ns0:v>0</ns0:v>
      </ns0:c>
    </ns0:row>
    <ns0:row r="67" ht="15" hidden="0" customHeight="1">
      <ns0:c r="A67" s="7"/>
      <ns0:c r="B67" s="7"/>
      <ns0:c r="C67" s="7"/>
      <ns0:c r="D67" s="7"/>
      <ns0:c r="E67" s="7"/>
      <ns0:c r="F67" s="8"/>
      <ns0:c r="G67" s="8"/>
      <ns0:c r="H67" s="9"/>
      <ns0:c r="I67" s="9"/>
      <ns0:c r="J67" s="9"/>
      <ns0:c r="K67" s="9"/>
      <ns0:c r="L67" s="9"/>
      <ns0:c r="M67" s="10" t="str">
        <ns0:f>IF(OR(ISBLANK(H67),ISBLANK(J67)),"",H67*J67/1000)</ns0:f>
      </ns0:c>
      <ns0:c r="N67" s="10" t="str">
        <ns0:f>IF(B67="Scope 2",IF(OR(ISBLANK(H67),ISBLANK(K67)),"",H67*K67/1000),M67)</ns0:f>
      </ns0:c>
      <ns0:c r="O67" s="7"/>
      <ns0:c r="P67" s="7"/>
      <ns0:c r="Q67" s="7"/>
      <ns0:c r="R67" s="7"/>
      <ns0:c r="S67" s="3" t="str">
        <ns0:f>IF(AND(B67="",C67=""),"",IF(COUNTIFS($W$4:$W$24,C67,$X$4:$X$24,B67)=1,"","Verifica Scope e categoria"))</ns0:f>
      </ns0:c>
      <ns0:c r="T67" s="3" t="n">
        <ns0:f>IF(COUNTA(A67:L67,O67:R67)=0,0,1)</ns0:f>
        <ns0:v>0</ns0:v>
      </ns0:c>
      <ns0:c r="U67" s="3" t="n">
        <ns0:f>IF(AND(ISNUMBER(H67),ISBLANK(J67)),1,0)</ns0:f>
        <ns0:v>0</ns0:v>
      </ns0:c>
      <ns0:c r="V67" s="3" t="n">
        <ns0:f>IF(AND(ISBLANK(H67),OR(ISNUMBER(J67),ISNUMBER(K67))),1,0)</ns0:f>
        <ns0:v>0</ns0:v>
      </ns0:c>
      <ns0:c r="W67" s="3"/>
      <ns0:c r="X67" s="3"/>
      <ns0:c r="Y67" s="2" t="n">
        <ns0:f>IF(AND(T67=1,ISBLANK(P67)),1,0)</ns0:f>
        <ns0:v>0</ns0:v>
      </ns0:c>
      <ns0:c r="Z67" s="2" t="n">
        <ns0:f>IF(AND(T67=1,R67&lt;&gt;"Revisionato"),1,0)</ns0:f>
        <ns0:v>0</ns0:v>
      </ns0:c>
      <ns0:c r="AA67" s="2" t="n">
        <ns0:f>IF(AND(B67="Scope 2",ISNUMBER(H67),ISBLANK(K67)),1,0)</ns0:f>
        <ns0:v>0</ns0:v>
      </ns0:c>
      <ns0:c r="AB67" s="2" t="n">
        <ns0:f>IF(LEN(S67)&gt;0,1,0)</ns0:f>
        <ns0:v>0</ns0:v>
      </ns0:c>
    </ns0:row>
    <ns0:row r="68" ht="15" hidden="0" customHeight="1">
      <ns0:c r="A68" s="7"/>
      <ns0:c r="B68" s="7"/>
      <ns0:c r="C68" s="7"/>
      <ns0:c r="D68" s="7"/>
      <ns0:c r="E68" s="7"/>
      <ns0:c r="F68" s="8"/>
      <ns0:c r="G68" s="8"/>
      <ns0:c r="H68" s="9"/>
      <ns0:c r="I68" s="9"/>
      <ns0:c r="J68" s="9"/>
      <ns0:c r="K68" s="9"/>
      <ns0:c r="L68" s="9"/>
      <ns0:c r="M68" s="10" t="str">
        <ns0:f>IF(OR(ISBLANK(H68),ISBLANK(J68)),"",H68*J68/1000)</ns0:f>
      </ns0:c>
      <ns0:c r="N68" s="10" t="str">
        <ns0:f>IF(B68="Scope 2",IF(OR(ISBLANK(H68),ISBLANK(K68)),"",H68*K68/1000),M68)</ns0:f>
      </ns0:c>
      <ns0:c r="O68" s="7"/>
      <ns0:c r="P68" s="7"/>
      <ns0:c r="Q68" s="7"/>
      <ns0:c r="R68" s="7"/>
      <ns0:c r="S68" s="3" t="str">
        <ns0:f>IF(AND(B68="",C68=""),"",IF(COUNTIFS($W$4:$W$24,C68,$X$4:$X$24,B68)=1,"","Verifica Scope e categoria"))</ns0:f>
      </ns0:c>
      <ns0:c r="T68" s="3" t="n">
        <ns0:f>IF(COUNTA(A68:L68,O68:R68)=0,0,1)</ns0:f>
        <ns0:v>0</ns0:v>
      </ns0:c>
      <ns0:c r="U68" s="3" t="n">
        <ns0:f>IF(AND(ISNUMBER(H68),ISBLANK(J68)),1,0)</ns0:f>
        <ns0:v>0</ns0:v>
      </ns0:c>
      <ns0:c r="V68" s="3" t="n">
        <ns0:f>IF(AND(ISBLANK(H68),OR(ISNUMBER(J68),ISNUMBER(K68))),1,0)</ns0:f>
        <ns0:v>0</ns0:v>
      </ns0:c>
      <ns0:c r="W68" s="3"/>
      <ns0:c r="X68" s="3"/>
      <ns0:c r="Y68" s="2" t="n">
        <ns0:f>IF(AND(T68=1,ISBLANK(P68)),1,0)</ns0:f>
        <ns0:v>0</ns0:v>
      </ns0:c>
      <ns0:c r="Z68" s="2" t="n">
        <ns0:f>IF(AND(T68=1,R68&lt;&gt;"Revisionato"),1,0)</ns0:f>
        <ns0:v>0</ns0:v>
      </ns0:c>
      <ns0:c r="AA68" s="2" t="n">
        <ns0:f>IF(AND(B68="Scope 2",ISNUMBER(H68),ISBLANK(K68)),1,0)</ns0:f>
        <ns0:v>0</ns0:v>
      </ns0:c>
      <ns0:c r="AB68" s="2" t="n">
        <ns0:f>IF(LEN(S68)&gt;0,1,0)</ns0:f>
        <ns0:v>0</ns0:v>
      </ns0:c>
    </ns0:row>
    <ns0:row r="69" ht="15" hidden="0" customHeight="1">
      <ns0:c r="A69" s="7"/>
      <ns0:c r="B69" s="7"/>
      <ns0:c r="C69" s="7"/>
      <ns0:c r="D69" s="7"/>
      <ns0:c r="E69" s="7"/>
      <ns0:c r="F69" s="8"/>
      <ns0:c r="G69" s="8"/>
      <ns0:c r="H69" s="9"/>
      <ns0:c r="I69" s="9"/>
      <ns0:c r="J69" s="9"/>
      <ns0:c r="K69" s="9"/>
      <ns0:c r="L69" s="9"/>
      <ns0:c r="M69" s="10" t="str">
        <ns0:f>IF(OR(ISBLANK(H69),ISBLANK(J69)),"",H69*J69/1000)</ns0:f>
      </ns0:c>
      <ns0:c r="N69" s="10" t="str">
        <ns0:f>IF(B69="Scope 2",IF(OR(ISBLANK(H69),ISBLANK(K69)),"",H69*K69/1000),M69)</ns0:f>
      </ns0:c>
      <ns0:c r="O69" s="7"/>
      <ns0:c r="P69" s="7"/>
      <ns0:c r="Q69" s="7"/>
      <ns0:c r="R69" s="7"/>
      <ns0:c r="S69" s="3" t="str">
        <ns0:f>IF(AND(B69="",C69=""),"",IF(COUNTIFS($W$4:$W$24,C69,$X$4:$X$24,B69)=1,"","Verifica Scope e categoria"))</ns0:f>
      </ns0:c>
      <ns0:c r="T69" s="3" t="n">
        <ns0:f>IF(COUNTA(A69:L69,O69:R69)=0,0,1)</ns0:f>
        <ns0:v>0</ns0:v>
      </ns0:c>
      <ns0:c r="U69" s="3" t="n">
        <ns0:f>IF(AND(ISNUMBER(H69),ISBLANK(J69)),1,0)</ns0:f>
        <ns0:v>0</ns0:v>
      </ns0:c>
      <ns0:c r="V69" s="3" t="n">
        <ns0:f>IF(AND(ISBLANK(H69),OR(ISNUMBER(J69),ISNUMBER(K69))),1,0)</ns0:f>
        <ns0:v>0</ns0:v>
      </ns0:c>
      <ns0:c r="W69" s="3"/>
      <ns0:c r="X69" s="3"/>
      <ns0:c r="Y69" s="2" t="n">
        <ns0:f>IF(AND(T69=1,ISBLANK(P69)),1,0)</ns0:f>
        <ns0:v>0</ns0:v>
      </ns0:c>
      <ns0:c r="Z69" s="2" t="n">
        <ns0:f>IF(AND(T69=1,R69&lt;&gt;"Revisionato"),1,0)</ns0:f>
        <ns0:v>0</ns0:v>
      </ns0:c>
      <ns0:c r="AA69" s="2" t="n">
        <ns0:f>IF(AND(B69="Scope 2",ISNUMBER(H69),ISBLANK(K69)),1,0)</ns0:f>
        <ns0:v>0</ns0:v>
      </ns0:c>
      <ns0:c r="AB69" s="2" t="n">
        <ns0:f>IF(LEN(S69)&gt;0,1,0)</ns0:f>
        <ns0:v>0</ns0:v>
      </ns0:c>
    </ns0:row>
    <ns0:row r="70" ht="15" hidden="0" customHeight="1">
      <ns0:c r="A70" s="7"/>
      <ns0:c r="B70" s="7"/>
      <ns0:c r="C70" s="7"/>
      <ns0:c r="D70" s="7"/>
      <ns0:c r="E70" s="7"/>
      <ns0:c r="F70" s="8"/>
      <ns0:c r="G70" s="8"/>
      <ns0:c r="H70" s="9"/>
      <ns0:c r="I70" s="9"/>
      <ns0:c r="J70" s="9"/>
      <ns0:c r="K70" s="9"/>
      <ns0:c r="L70" s="9"/>
      <ns0:c r="M70" s="10" t="str">
        <ns0:f>IF(OR(ISBLANK(H70),ISBLANK(J70)),"",H70*J70/1000)</ns0:f>
      </ns0:c>
      <ns0:c r="N70" s="10" t="str">
        <ns0:f>IF(B70="Scope 2",IF(OR(ISBLANK(H70),ISBLANK(K70)),"",H70*K70/1000),M70)</ns0:f>
      </ns0:c>
      <ns0:c r="O70" s="7"/>
      <ns0:c r="P70" s="7"/>
      <ns0:c r="Q70" s="7"/>
      <ns0:c r="R70" s="7"/>
      <ns0:c r="S70" s="3" t="str">
        <ns0:f>IF(AND(B70="",C70=""),"",IF(COUNTIFS($W$4:$W$24,C70,$X$4:$X$24,B70)=1,"","Verifica Scope e categoria"))</ns0:f>
      </ns0:c>
      <ns0:c r="T70" s="3" t="n">
        <ns0:f>IF(COUNTA(A70:L70,O70:R70)=0,0,1)</ns0:f>
        <ns0:v>0</ns0:v>
      </ns0:c>
      <ns0:c r="U70" s="3" t="n">
        <ns0:f>IF(AND(ISNUMBER(H70),ISBLANK(J70)),1,0)</ns0:f>
        <ns0:v>0</ns0:v>
      </ns0:c>
      <ns0:c r="V70" s="3" t="n">
        <ns0:f>IF(AND(ISBLANK(H70),OR(ISNUMBER(J70),ISNUMBER(K70))),1,0)</ns0:f>
        <ns0:v>0</ns0:v>
      </ns0:c>
      <ns0:c r="W70" s="3"/>
      <ns0:c r="X70" s="3"/>
      <ns0:c r="Y70" s="2" t="n">
        <ns0:f>IF(AND(T70=1,ISBLANK(P70)),1,0)</ns0:f>
        <ns0:v>0</ns0:v>
      </ns0:c>
      <ns0:c r="Z70" s="2" t="n">
        <ns0:f>IF(AND(T70=1,R70&lt;&gt;"Revisionato"),1,0)</ns0:f>
        <ns0:v>0</ns0:v>
      </ns0:c>
      <ns0:c r="AA70" s="2" t="n">
        <ns0:f>IF(AND(B70="Scope 2",ISNUMBER(H70),ISBLANK(K70)),1,0)</ns0:f>
        <ns0:v>0</ns0:v>
      </ns0:c>
      <ns0:c r="AB70" s="2" t="n">
        <ns0:f>IF(LEN(S70)&gt;0,1,0)</ns0:f>
        <ns0:v>0</ns0:v>
      </ns0:c>
    </ns0:row>
    <ns0:row r="71" ht="15" hidden="0" customHeight="1">
      <ns0:c r="A71" s="7"/>
      <ns0:c r="B71" s="7"/>
      <ns0:c r="C71" s="7"/>
      <ns0:c r="D71" s="7"/>
      <ns0:c r="E71" s="7"/>
      <ns0:c r="F71" s="8"/>
      <ns0:c r="G71" s="8"/>
      <ns0:c r="H71" s="9"/>
      <ns0:c r="I71" s="9"/>
      <ns0:c r="J71" s="9"/>
      <ns0:c r="K71" s="9"/>
      <ns0:c r="L71" s="9"/>
      <ns0:c r="M71" s="10" t="str">
        <ns0:f>IF(OR(ISBLANK(H71),ISBLANK(J71)),"",H71*J71/1000)</ns0:f>
      </ns0:c>
      <ns0:c r="N71" s="10" t="str">
        <ns0:f>IF(B71="Scope 2",IF(OR(ISBLANK(H71),ISBLANK(K71)),"",H71*K71/1000),M71)</ns0:f>
      </ns0:c>
      <ns0:c r="O71" s="7"/>
      <ns0:c r="P71" s="7"/>
      <ns0:c r="Q71" s="7"/>
      <ns0:c r="R71" s="7"/>
      <ns0:c r="S71" s="3" t="str">
        <ns0:f>IF(AND(B71="",C71=""),"",IF(COUNTIFS($W$4:$W$24,C71,$X$4:$X$24,B71)=1,"","Verifica Scope e categoria"))</ns0:f>
      </ns0:c>
      <ns0:c r="T71" s="3" t="n">
        <ns0:f>IF(COUNTA(A71:L71,O71:R71)=0,0,1)</ns0:f>
        <ns0:v>0</ns0:v>
      </ns0:c>
      <ns0:c r="U71" s="3" t="n">
        <ns0:f>IF(AND(ISNUMBER(H71),ISBLANK(J71)),1,0)</ns0:f>
        <ns0:v>0</ns0:v>
      </ns0:c>
      <ns0:c r="V71" s="3" t="n">
        <ns0:f>IF(AND(ISBLANK(H71),OR(ISNUMBER(J71),ISNUMBER(K71))),1,0)</ns0:f>
        <ns0:v>0</ns0:v>
      </ns0:c>
      <ns0:c r="W71" s="3"/>
      <ns0:c r="X71" s="3"/>
      <ns0:c r="Y71" s="2" t="n">
        <ns0:f>IF(AND(T71=1,ISBLANK(P71)),1,0)</ns0:f>
        <ns0:v>0</ns0:v>
      </ns0:c>
      <ns0:c r="Z71" s="2" t="n">
        <ns0:f>IF(AND(T71=1,R71&lt;&gt;"Revisionato"),1,0)</ns0:f>
        <ns0:v>0</ns0:v>
      </ns0:c>
      <ns0:c r="AA71" s="2" t="n">
        <ns0:f>IF(AND(B71="Scope 2",ISNUMBER(H71),ISBLANK(K71)),1,0)</ns0:f>
        <ns0:v>0</ns0:v>
      </ns0:c>
      <ns0:c r="AB71" s="2" t="n">
        <ns0:f>IF(LEN(S71)&gt;0,1,0)</ns0:f>
        <ns0:v>0</ns0:v>
      </ns0:c>
    </ns0:row>
    <ns0:row r="72" ht="15" hidden="0" customHeight="1">
      <ns0:c r="A72" s="7"/>
      <ns0:c r="B72" s="7"/>
      <ns0:c r="C72" s="7"/>
      <ns0:c r="D72" s="7"/>
      <ns0:c r="E72" s="7"/>
      <ns0:c r="F72" s="8"/>
      <ns0:c r="G72" s="8"/>
      <ns0:c r="H72" s="9"/>
      <ns0:c r="I72" s="9"/>
      <ns0:c r="J72" s="9"/>
      <ns0:c r="K72" s="9"/>
      <ns0:c r="L72" s="9"/>
      <ns0:c r="M72" s="10" t="str">
        <ns0:f>IF(OR(ISBLANK(H72),ISBLANK(J72)),"",H72*J72/1000)</ns0:f>
      </ns0:c>
      <ns0:c r="N72" s="10" t="str">
        <ns0:f>IF(B72="Scope 2",IF(OR(ISBLANK(H72),ISBLANK(K72)),"",H72*K72/1000),M72)</ns0:f>
      </ns0:c>
      <ns0:c r="O72" s="7"/>
      <ns0:c r="P72" s="7"/>
      <ns0:c r="Q72" s="7"/>
      <ns0:c r="R72" s="7"/>
      <ns0:c r="S72" s="3" t="str">
        <ns0:f>IF(AND(B72="",C72=""),"",IF(COUNTIFS($W$4:$W$24,C72,$X$4:$X$24,B72)=1,"","Verifica Scope e categoria"))</ns0:f>
      </ns0:c>
      <ns0:c r="T72" s="3" t="n">
        <ns0:f>IF(COUNTA(A72:L72,O72:R72)=0,0,1)</ns0:f>
        <ns0:v>0</ns0:v>
      </ns0:c>
      <ns0:c r="U72" s="3" t="n">
        <ns0:f>IF(AND(ISNUMBER(H72),ISBLANK(J72)),1,0)</ns0:f>
        <ns0:v>0</ns0:v>
      </ns0:c>
      <ns0:c r="V72" s="3" t="n">
        <ns0:f>IF(AND(ISBLANK(H72),OR(ISNUMBER(J72),ISNUMBER(K72))),1,0)</ns0:f>
        <ns0:v>0</ns0:v>
      </ns0:c>
      <ns0:c r="W72" s="3"/>
      <ns0:c r="X72" s="3"/>
      <ns0:c r="Y72" s="2" t="n">
        <ns0:f>IF(AND(T72=1,ISBLANK(P72)),1,0)</ns0:f>
        <ns0:v>0</ns0:v>
      </ns0:c>
      <ns0:c r="Z72" s="2" t="n">
        <ns0:f>IF(AND(T72=1,R72&lt;&gt;"Revisionato"),1,0)</ns0:f>
        <ns0:v>0</ns0:v>
      </ns0:c>
      <ns0:c r="AA72" s="2" t="n">
        <ns0:f>IF(AND(B72="Scope 2",ISNUMBER(H72),ISBLANK(K72)),1,0)</ns0:f>
        <ns0:v>0</ns0:v>
      </ns0:c>
      <ns0:c r="AB72" s="2" t="n">
        <ns0:f>IF(LEN(S72)&gt;0,1,0)</ns0:f>
        <ns0:v>0</ns0:v>
      </ns0:c>
    </ns0:row>
    <ns0:row r="73" ht="15" hidden="0" customHeight="1">
      <ns0:c r="A73" s="7"/>
      <ns0:c r="B73" s="7"/>
      <ns0:c r="C73" s="7"/>
      <ns0:c r="D73" s="7"/>
      <ns0:c r="E73" s="7"/>
      <ns0:c r="F73" s="8"/>
      <ns0:c r="G73" s="8"/>
      <ns0:c r="H73" s="9"/>
      <ns0:c r="I73" s="9"/>
      <ns0:c r="J73" s="9"/>
      <ns0:c r="K73" s="9"/>
      <ns0:c r="L73" s="9"/>
      <ns0:c r="M73" s="10" t="str">
        <ns0:f>IF(OR(ISBLANK(H73),ISBLANK(J73)),"",H73*J73/1000)</ns0:f>
      </ns0:c>
      <ns0:c r="N73" s="10" t="str">
        <ns0:f>IF(B73="Scope 2",IF(OR(ISBLANK(H73),ISBLANK(K73)),"",H73*K73/1000),M73)</ns0:f>
      </ns0:c>
      <ns0:c r="O73" s="7"/>
      <ns0:c r="P73" s="7"/>
      <ns0:c r="Q73" s="7"/>
      <ns0:c r="R73" s="7"/>
      <ns0:c r="S73" s="3" t="str">
        <ns0:f>IF(AND(B73="",C73=""),"",IF(COUNTIFS($W$4:$W$24,C73,$X$4:$X$24,B73)=1,"","Verifica Scope e categoria"))</ns0:f>
      </ns0:c>
      <ns0:c r="T73" s="3" t="n">
        <ns0:f>IF(COUNTA(A73:L73,O73:R73)=0,0,1)</ns0:f>
        <ns0:v>0</ns0:v>
      </ns0:c>
      <ns0:c r="U73" s="3" t="n">
        <ns0:f>IF(AND(ISNUMBER(H73),ISBLANK(J73)),1,0)</ns0:f>
        <ns0:v>0</ns0:v>
      </ns0:c>
      <ns0:c r="V73" s="3" t="n">
        <ns0:f>IF(AND(ISBLANK(H73),OR(ISNUMBER(J73),ISNUMBER(K73))),1,0)</ns0:f>
        <ns0:v>0</ns0:v>
      </ns0:c>
      <ns0:c r="W73" s="3"/>
      <ns0:c r="X73" s="3"/>
      <ns0:c r="Y73" s="2" t="n">
        <ns0:f>IF(AND(T73=1,ISBLANK(P73)),1,0)</ns0:f>
        <ns0:v>0</ns0:v>
      </ns0:c>
      <ns0:c r="Z73" s="2" t="n">
        <ns0:f>IF(AND(T73=1,R73&lt;&gt;"Revisionato"),1,0)</ns0:f>
        <ns0:v>0</ns0:v>
      </ns0:c>
      <ns0:c r="AA73" s="2" t="n">
        <ns0:f>IF(AND(B73="Scope 2",ISNUMBER(H73),ISBLANK(K73)),1,0)</ns0:f>
        <ns0:v>0</ns0:v>
      </ns0:c>
      <ns0:c r="AB73" s="2" t="n">
        <ns0:f>IF(LEN(S73)&gt;0,1,0)</ns0:f>
        <ns0:v>0</ns0:v>
      </ns0:c>
    </ns0:row>
    <ns0:row r="74" ht="15" hidden="0" customHeight="1">
      <ns0:c r="A74" s="7"/>
      <ns0:c r="B74" s="7"/>
      <ns0:c r="C74" s="7"/>
      <ns0:c r="D74" s="7"/>
      <ns0:c r="E74" s="7"/>
      <ns0:c r="F74" s="8"/>
      <ns0:c r="G74" s="8"/>
      <ns0:c r="H74" s="9"/>
      <ns0:c r="I74" s="9"/>
      <ns0:c r="J74" s="9"/>
      <ns0:c r="K74" s="9"/>
      <ns0:c r="L74" s="9"/>
      <ns0:c r="M74" s="10" t="str">
        <ns0:f>IF(OR(ISBLANK(H74),ISBLANK(J74)),"",H74*J74/1000)</ns0:f>
      </ns0:c>
      <ns0:c r="N74" s="10" t="str">
        <ns0:f>IF(B74="Scope 2",IF(OR(ISBLANK(H74),ISBLANK(K74)),"",H74*K74/1000),M74)</ns0:f>
      </ns0:c>
      <ns0:c r="O74" s="7"/>
      <ns0:c r="P74" s="7"/>
      <ns0:c r="Q74" s="7"/>
      <ns0:c r="R74" s="7"/>
      <ns0:c r="S74" s="3" t="str">
        <ns0:f>IF(AND(B74="",C74=""),"",IF(COUNTIFS($W$4:$W$24,C74,$X$4:$X$24,B74)=1,"","Verifica Scope e categoria"))</ns0:f>
      </ns0:c>
      <ns0:c r="T74" s="3" t="n">
        <ns0:f>IF(COUNTA(A74:L74,O74:R74)=0,0,1)</ns0:f>
        <ns0:v>0</ns0:v>
      </ns0:c>
      <ns0:c r="U74" s="3" t="n">
        <ns0:f>IF(AND(ISNUMBER(H74),ISBLANK(J74)),1,0)</ns0:f>
        <ns0:v>0</ns0:v>
      </ns0:c>
      <ns0:c r="V74" s="3" t="n">
        <ns0:f>IF(AND(ISBLANK(H74),OR(ISNUMBER(J74),ISNUMBER(K74))),1,0)</ns0:f>
        <ns0:v>0</ns0:v>
      </ns0:c>
      <ns0:c r="W74" s="3"/>
      <ns0:c r="X74" s="3"/>
      <ns0:c r="Y74" s="2" t="n">
        <ns0:f>IF(AND(T74=1,ISBLANK(P74)),1,0)</ns0:f>
        <ns0:v>0</ns0:v>
      </ns0:c>
      <ns0:c r="Z74" s="2" t="n">
        <ns0:f>IF(AND(T74=1,R74&lt;&gt;"Revisionato"),1,0)</ns0:f>
        <ns0:v>0</ns0:v>
      </ns0:c>
      <ns0:c r="AA74" s="2" t="n">
        <ns0:f>IF(AND(B74="Scope 2",ISNUMBER(H74),ISBLANK(K74)),1,0)</ns0:f>
        <ns0:v>0</ns0:v>
      </ns0:c>
      <ns0:c r="AB74" s="2" t="n">
        <ns0:f>IF(LEN(S74)&gt;0,1,0)</ns0:f>
        <ns0:v>0</ns0:v>
      </ns0:c>
    </ns0:row>
    <ns0:row r="75" ht="15" hidden="0" customHeight="1">
      <ns0:c r="A75" s="7"/>
      <ns0:c r="B75" s="7"/>
      <ns0:c r="C75" s="7"/>
      <ns0:c r="D75" s="7"/>
      <ns0:c r="E75" s="7"/>
      <ns0:c r="F75" s="8"/>
      <ns0:c r="G75" s="8"/>
      <ns0:c r="H75" s="9"/>
      <ns0:c r="I75" s="9"/>
      <ns0:c r="J75" s="9"/>
      <ns0:c r="K75" s="9"/>
      <ns0:c r="L75" s="9"/>
      <ns0:c r="M75" s="10" t="str">
        <ns0:f>IF(OR(ISBLANK(H75),ISBLANK(J75)),"",H75*J75/1000)</ns0:f>
      </ns0:c>
      <ns0:c r="N75" s="10" t="str">
        <ns0:f>IF(B75="Scope 2",IF(OR(ISBLANK(H75),ISBLANK(K75)),"",H75*K75/1000),M75)</ns0:f>
      </ns0:c>
      <ns0:c r="O75" s="7"/>
      <ns0:c r="P75" s="7"/>
      <ns0:c r="Q75" s="7"/>
      <ns0:c r="R75" s="7"/>
      <ns0:c r="S75" s="3" t="str">
        <ns0:f>IF(AND(B75="",C75=""),"",IF(COUNTIFS($W$4:$W$24,C75,$X$4:$X$24,B75)=1,"","Verifica Scope e categoria"))</ns0:f>
      </ns0:c>
      <ns0:c r="T75" s="3" t="n">
        <ns0:f>IF(COUNTA(A75:L75,O75:R75)=0,0,1)</ns0:f>
        <ns0:v>0</ns0:v>
      </ns0:c>
      <ns0:c r="U75" s="3" t="n">
        <ns0:f>IF(AND(ISNUMBER(H75),ISBLANK(J75)),1,0)</ns0:f>
        <ns0:v>0</ns0:v>
      </ns0:c>
      <ns0:c r="V75" s="3" t="n">
        <ns0:f>IF(AND(ISBLANK(H75),OR(ISNUMBER(J75),ISNUMBER(K75))),1,0)</ns0:f>
        <ns0:v>0</ns0:v>
      </ns0:c>
      <ns0:c r="W75" s="3"/>
      <ns0:c r="X75" s="3"/>
      <ns0:c r="Y75" s="2" t="n">
        <ns0:f>IF(AND(T75=1,ISBLANK(P75)),1,0)</ns0:f>
        <ns0:v>0</ns0:v>
      </ns0:c>
      <ns0:c r="Z75" s="2" t="n">
        <ns0:f>IF(AND(T75=1,R75&lt;&gt;"Revisionato"),1,0)</ns0:f>
        <ns0:v>0</ns0:v>
      </ns0:c>
      <ns0:c r="AA75" s="2" t="n">
        <ns0:f>IF(AND(B75="Scope 2",ISNUMBER(H75),ISBLANK(K75)),1,0)</ns0:f>
        <ns0:v>0</ns0:v>
      </ns0:c>
      <ns0:c r="AB75" s="2" t="n">
        <ns0:f>IF(LEN(S75)&gt;0,1,0)</ns0:f>
        <ns0:v>0</ns0:v>
      </ns0:c>
    </ns0:row>
    <ns0:row r="76" ht="15" hidden="0" customHeight="1">
      <ns0:c r="A76" s="7"/>
      <ns0:c r="B76" s="7"/>
      <ns0:c r="C76" s="7"/>
      <ns0:c r="D76" s="7"/>
      <ns0:c r="E76" s="7"/>
      <ns0:c r="F76" s="8"/>
      <ns0:c r="G76" s="8"/>
      <ns0:c r="H76" s="9"/>
      <ns0:c r="I76" s="9"/>
      <ns0:c r="J76" s="9"/>
      <ns0:c r="K76" s="9"/>
      <ns0:c r="L76" s="9"/>
      <ns0:c r="M76" s="10" t="str">
        <ns0:f>IF(OR(ISBLANK(H76),ISBLANK(J76)),"",H76*J76/1000)</ns0:f>
      </ns0:c>
      <ns0:c r="N76" s="10" t="str">
        <ns0:f>IF(B76="Scope 2",IF(OR(ISBLANK(H76),ISBLANK(K76)),"",H76*K76/1000),M76)</ns0:f>
      </ns0:c>
      <ns0:c r="O76" s="7"/>
      <ns0:c r="P76" s="7"/>
      <ns0:c r="Q76" s="7"/>
      <ns0:c r="R76" s="7"/>
      <ns0:c r="S76" s="3" t="str">
        <ns0:f>IF(AND(B76="",C76=""),"",IF(COUNTIFS($W$4:$W$24,C76,$X$4:$X$24,B76)=1,"","Verifica Scope e categoria"))</ns0:f>
      </ns0:c>
      <ns0:c r="T76" s="3" t="n">
        <ns0:f>IF(COUNTA(A76:L76,O76:R76)=0,0,1)</ns0:f>
        <ns0:v>0</ns0:v>
      </ns0:c>
      <ns0:c r="U76" s="3" t="n">
        <ns0:f>IF(AND(ISNUMBER(H76),ISBLANK(J76)),1,0)</ns0:f>
        <ns0:v>0</ns0:v>
      </ns0:c>
      <ns0:c r="V76" s="3" t="n">
        <ns0:f>IF(AND(ISBLANK(H76),OR(ISNUMBER(J76),ISNUMBER(K76))),1,0)</ns0:f>
        <ns0:v>0</ns0:v>
      </ns0:c>
      <ns0:c r="W76" s="3"/>
      <ns0:c r="X76" s="3"/>
      <ns0:c r="Y76" s="2" t="n">
        <ns0:f>IF(AND(T76=1,ISBLANK(P76)),1,0)</ns0:f>
        <ns0:v>0</ns0:v>
      </ns0:c>
      <ns0:c r="Z76" s="2" t="n">
        <ns0:f>IF(AND(T76=1,R76&lt;&gt;"Revisionato"),1,0)</ns0:f>
        <ns0:v>0</ns0:v>
      </ns0:c>
      <ns0:c r="AA76" s="2" t="n">
        <ns0:f>IF(AND(B76="Scope 2",ISNUMBER(H76),ISBLANK(K76)),1,0)</ns0:f>
        <ns0:v>0</ns0:v>
      </ns0:c>
      <ns0:c r="AB76" s="2" t="n">
        <ns0:f>IF(LEN(S76)&gt;0,1,0)</ns0:f>
        <ns0:v>0</ns0:v>
      </ns0:c>
    </ns0:row>
    <ns0:row r="77" ht="15" hidden="0" customHeight="1">
      <ns0:c r="A77" s="7"/>
      <ns0:c r="B77" s="7"/>
      <ns0:c r="C77" s="7"/>
      <ns0:c r="D77" s="7"/>
      <ns0:c r="E77" s="7"/>
      <ns0:c r="F77" s="8"/>
      <ns0:c r="G77" s="8"/>
      <ns0:c r="H77" s="9"/>
      <ns0:c r="I77" s="9"/>
      <ns0:c r="J77" s="9"/>
      <ns0:c r="K77" s="9"/>
      <ns0:c r="L77" s="9"/>
      <ns0:c r="M77" s="10" t="str">
        <ns0:f>IF(OR(ISBLANK(H77),ISBLANK(J77)),"",H77*J77/1000)</ns0:f>
      </ns0:c>
      <ns0:c r="N77" s="10" t="str">
        <ns0:f>IF(B77="Scope 2",IF(OR(ISBLANK(H77),ISBLANK(K77)),"",H77*K77/1000),M77)</ns0:f>
      </ns0:c>
      <ns0:c r="O77" s="7"/>
      <ns0:c r="P77" s="7"/>
      <ns0:c r="Q77" s="7"/>
      <ns0:c r="R77" s="7"/>
      <ns0:c r="S77" s="3" t="str">
        <ns0:f>IF(AND(B77="",C77=""),"",IF(COUNTIFS($W$4:$W$24,C77,$X$4:$X$24,B77)=1,"","Verifica Scope e categoria"))</ns0:f>
      </ns0:c>
      <ns0:c r="T77" s="3" t="n">
        <ns0:f>IF(COUNTA(A77:L77,O77:R77)=0,0,1)</ns0:f>
        <ns0:v>0</ns0:v>
      </ns0:c>
      <ns0:c r="U77" s="3" t="n">
        <ns0:f>IF(AND(ISNUMBER(H77),ISBLANK(J77)),1,0)</ns0:f>
        <ns0:v>0</ns0:v>
      </ns0:c>
      <ns0:c r="V77" s="3" t="n">
        <ns0:f>IF(AND(ISBLANK(H77),OR(ISNUMBER(J77),ISNUMBER(K77))),1,0)</ns0:f>
        <ns0:v>0</ns0:v>
      </ns0:c>
      <ns0:c r="W77" s="3"/>
      <ns0:c r="X77" s="3"/>
      <ns0:c r="Y77" s="2" t="n">
        <ns0:f>IF(AND(T77=1,ISBLANK(P77)),1,0)</ns0:f>
        <ns0:v>0</ns0:v>
      </ns0:c>
      <ns0:c r="Z77" s="2" t="n">
        <ns0:f>IF(AND(T77=1,R77&lt;&gt;"Revisionato"),1,0)</ns0:f>
        <ns0:v>0</ns0:v>
      </ns0:c>
      <ns0:c r="AA77" s="2" t="n">
        <ns0:f>IF(AND(B77="Scope 2",ISNUMBER(H77),ISBLANK(K77)),1,0)</ns0:f>
        <ns0:v>0</ns0:v>
      </ns0:c>
      <ns0:c r="AB77" s="2" t="n">
        <ns0:f>IF(LEN(S77)&gt;0,1,0)</ns0:f>
        <ns0:v>0</ns0:v>
      </ns0:c>
    </ns0:row>
    <ns0:row r="78" ht="15" hidden="0" customHeight="1">
      <ns0:c r="A78" s="7"/>
      <ns0:c r="B78" s="7"/>
      <ns0:c r="C78" s="7"/>
      <ns0:c r="D78" s="7"/>
      <ns0:c r="E78" s="7"/>
      <ns0:c r="F78" s="8"/>
      <ns0:c r="G78" s="8"/>
      <ns0:c r="H78" s="9"/>
      <ns0:c r="I78" s="9"/>
      <ns0:c r="J78" s="9"/>
      <ns0:c r="K78" s="9"/>
      <ns0:c r="L78" s="9"/>
      <ns0:c r="M78" s="10" t="str">
        <ns0:f>IF(OR(ISBLANK(H78),ISBLANK(J78)),"",H78*J78/1000)</ns0:f>
      </ns0:c>
      <ns0:c r="N78" s="10" t="str">
        <ns0:f>IF(B78="Scope 2",IF(OR(ISBLANK(H78),ISBLANK(K78)),"",H78*K78/1000),M78)</ns0:f>
      </ns0:c>
      <ns0:c r="O78" s="7"/>
      <ns0:c r="P78" s="7"/>
      <ns0:c r="Q78" s="7"/>
      <ns0:c r="R78" s="7"/>
      <ns0:c r="S78" s="3" t="str">
        <ns0:f>IF(AND(B78="",C78=""),"",IF(COUNTIFS($W$4:$W$24,C78,$X$4:$X$24,B78)=1,"","Verifica Scope e categoria"))</ns0:f>
      </ns0:c>
      <ns0:c r="T78" s="3" t="n">
        <ns0:f>IF(COUNTA(A78:L78,O78:R78)=0,0,1)</ns0:f>
        <ns0:v>0</ns0:v>
      </ns0:c>
      <ns0:c r="U78" s="3" t="n">
        <ns0:f>IF(AND(ISNUMBER(H78),ISBLANK(J78)),1,0)</ns0:f>
        <ns0:v>0</ns0:v>
      </ns0:c>
      <ns0:c r="V78" s="3" t="n">
        <ns0:f>IF(AND(ISBLANK(H78),OR(ISNUMBER(J78),ISNUMBER(K78))),1,0)</ns0:f>
        <ns0:v>0</ns0:v>
      </ns0:c>
      <ns0:c r="W78" s="3"/>
      <ns0:c r="X78" s="3"/>
      <ns0:c r="Y78" s="2" t="n">
        <ns0:f>IF(AND(T78=1,ISBLANK(P78)),1,0)</ns0:f>
        <ns0:v>0</ns0:v>
      </ns0:c>
      <ns0:c r="Z78" s="2" t="n">
        <ns0:f>IF(AND(T78=1,R78&lt;&gt;"Revisionato"),1,0)</ns0:f>
        <ns0:v>0</ns0:v>
      </ns0:c>
      <ns0:c r="AA78" s="2" t="n">
        <ns0:f>IF(AND(B78="Scope 2",ISNUMBER(H78),ISBLANK(K78)),1,0)</ns0:f>
        <ns0:v>0</ns0:v>
      </ns0:c>
      <ns0:c r="AB78" s="2" t="n">
        <ns0:f>IF(LEN(S78)&gt;0,1,0)</ns0:f>
        <ns0:v>0</ns0:v>
      </ns0:c>
    </ns0:row>
    <ns0:row r="79" ht="15" hidden="0" customHeight="1">
      <ns0:c r="A79" s="7"/>
      <ns0:c r="B79" s="7"/>
      <ns0:c r="C79" s="7"/>
      <ns0:c r="D79" s="7"/>
      <ns0:c r="E79" s="7"/>
      <ns0:c r="F79" s="8"/>
      <ns0:c r="G79" s="8"/>
      <ns0:c r="H79" s="9"/>
      <ns0:c r="I79" s="9"/>
      <ns0:c r="J79" s="9"/>
      <ns0:c r="K79" s="9"/>
      <ns0:c r="L79" s="9"/>
      <ns0:c r="M79" s="10" t="str">
        <ns0:f>IF(OR(ISBLANK(H79),ISBLANK(J79)),"",H79*J79/1000)</ns0:f>
      </ns0:c>
      <ns0:c r="N79" s="10" t="str">
        <ns0:f>IF(B79="Scope 2",IF(OR(ISBLANK(H79),ISBLANK(K79)),"",H79*K79/1000),M79)</ns0:f>
      </ns0:c>
      <ns0:c r="O79" s="7"/>
      <ns0:c r="P79" s="7"/>
      <ns0:c r="Q79" s="7"/>
      <ns0:c r="R79" s="7"/>
      <ns0:c r="S79" s="3" t="str">
        <ns0:f>IF(AND(B79="",C79=""),"",IF(COUNTIFS($W$4:$W$24,C79,$X$4:$X$24,B79)=1,"","Verifica Scope e categoria"))</ns0:f>
      </ns0:c>
      <ns0:c r="T79" s="3" t="n">
        <ns0:f>IF(COUNTA(A79:L79,O79:R79)=0,0,1)</ns0:f>
        <ns0:v>0</ns0:v>
      </ns0:c>
      <ns0:c r="U79" s="3" t="n">
        <ns0:f>IF(AND(ISNUMBER(H79),ISBLANK(J79)),1,0)</ns0:f>
        <ns0:v>0</ns0:v>
      </ns0:c>
      <ns0:c r="V79" s="3" t="n">
        <ns0:f>IF(AND(ISBLANK(H79),OR(ISNUMBER(J79),ISNUMBER(K79))),1,0)</ns0:f>
        <ns0:v>0</ns0:v>
      </ns0:c>
      <ns0:c r="W79" s="3"/>
      <ns0:c r="X79" s="3"/>
      <ns0:c r="Y79" s="2" t="n">
        <ns0:f>IF(AND(T79=1,ISBLANK(P79)),1,0)</ns0:f>
        <ns0:v>0</ns0:v>
      </ns0:c>
      <ns0:c r="Z79" s="2" t="n">
        <ns0:f>IF(AND(T79=1,R79&lt;&gt;"Revisionato"),1,0)</ns0:f>
        <ns0:v>0</ns0:v>
      </ns0:c>
      <ns0:c r="AA79" s="2" t="n">
        <ns0:f>IF(AND(B79="Scope 2",ISNUMBER(H79),ISBLANK(K79)),1,0)</ns0:f>
        <ns0:v>0</ns0:v>
      </ns0:c>
      <ns0:c r="AB79" s="2" t="n">
        <ns0:f>IF(LEN(S79)&gt;0,1,0)</ns0:f>
        <ns0:v>0</ns0:v>
      </ns0:c>
    </ns0:row>
    <ns0:row r="80" ht="15" hidden="0" customHeight="1">
      <ns0:c r="A80" s="7"/>
      <ns0:c r="B80" s="7"/>
      <ns0:c r="C80" s="7"/>
      <ns0:c r="D80" s="7"/>
      <ns0:c r="E80" s="7"/>
      <ns0:c r="F80" s="8"/>
      <ns0:c r="G80" s="8"/>
      <ns0:c r="H80" s="9"/>
      <ns0:c r="I80" s="9"/>
      <ns0:c r="J80" s="9"/>
      <ns0:c r="K80" s="9"/>
      <ns0:c r="L80" s="9"/>
      <ns0:c r="M80" s="10" t="str">
        <ns0:f>IF(OR(ISBLANK(H80),ISBLANK(J80)),"",H80*J80/1000)</ns0:f>
      </ns0:c>
      <ns0:c r="N80" s="10" t="str">
        <ns0:f>IF(B80="Scope 2",IF(OR(ISBLANK(H80),ISBLANK(K80)),"",H80*K80/1000),M80)</ns0:f>
      </ns0:c>
      <ns0:c r="O80" s="7"/>
      <ns0:c r="P80" s="7"/>
      <ns0:c r="Q80" s="7"/>
      <ns0:c r="R80" s="7"/>
      <ns0:c r="S80" s="3" t="str">
        <ns0:f>IF(AND(B80="",C80=""),"",IF(COUNTIFS($W$4:$W$24,C80,$X$4:$X$24,B80)=1,"","Verifica Scope e categoria"))</ns0:f>
      </ns0:c>
      <ns0:c r="T80" s="3" t="n">
        <ns0:f>IF(COUNTA(A80:L80,O80:R80)=0,0,1)</ns0:f>
        <ns0:v>0</ns0:v>
      </ns0:c>
      <ns0:c r="U80" s="3" t="n">
        <ns0:f>IF(AND(ISNUMBER(H80),ISBLANK(J80)),1,0)</ns0:f>
        <ns0:v>0</ns0:v>
      </ns0:c>
      <ns0:c r="V80" s="3" t="n">
        <ns0:f>IF(AND(ISBLANK(H80),OR(ISNUMBER(J80),ISNUMBER(K80))),1,0)</ns0:f>
        <ns0:v>0</ns0:v>
      </ns0:c>
      <ns0:c r="W80" s="3"/>
      <ns0:c r="X80" s="3"/>
      <ns0:c r="Y80" s="2" t="n">
        <ns0:f>IF(AND(T80=1,ISBLANK(P80)),1,0)</ns0:f>
        <ns0:v>0</ns0:v>
      </ns0:c>
      <ns0:c r="Z80" s="2" t="n">
        <ns0:f>IF(AND(T80=1,R80&lt;&gt;"Revisionato"),1,0)</ns0:f>
        <ns0:v>0</ns0:v>
      </ns0:c>
      <ns0:c r="AA80" s="2" t="n">
        <ns0:f>IF(AND(B80="Scope 2",ISNUMBER(H80),ISBLANK(K80)),1,0)</ns0:f>
        <ns0:v>0</ns0:v>
      </ns0:c>
      <ns0:c r="AB80" s="2" t="n">
        <ns0:f>IF(LEN(S80)&gt;0,1,0)</ns0:f>
        <ns0:v>0</ns0:v>
      </ns0:c>
    </ns0:row>
    <ns0:row r="81" ht="15" hidden="0" customHeight="1">
      <ns0:c r="A81" s="7"/>
      <ns0:c r="B81" s="7"/>
      <ns0:c r="C81" s="7"/>
      <ns0:c r="D81" s="7"/>
      <ns0:c r="E81" s="7"/>
      <ns0:c r="F81" s="8"/>
      <ns0:c r="G81" s="8"/>
      <ns0:c r="H81" s="9"/>
      <ns0:c r="I81" s="9"/>
      <ns0:c r="J81" s="9"/>
      <ns0:c r="K81" s="9"/>
      <ns0:c r="L81" s="9"/>
      <ns0:c r="M81" s="10" t="str">
        <ns0:f>IF(OR(ISBLANK(H81),ISBLANK(J81)),"",H81*J81/1000)</ns0:f>
      </ns0:c>
      <ns0:c r="N81" s="10" t="str">
        <ns0:f>IF(B81="Scope 2",IF(OR(ISBLANK(H81),ISBLANK(K81)),"",H81*K81/1000),M81)</ns0:f>
      </ns0:c>
      <ns0:c r="O81" s="7"/>
      <ns0:c r="P81" s="7"/>
      <ns0:c r="Q81" s="7"/>
      <ns0:c r="R81" s="7"/>
      <ns0:c r="S81" s="3" t="str">
        <ns0:f>IF(AND(B81="",C81=""),"",IF(COUNTIFS($W$4:$W$24,C81,$X$4:$X$24,B81)=1,"","Verifica Scope e categoria"))</ns0:f>
      </ns0:c>
      <ns0:c r="T81" s="3" t="n">
        <ns0:f>IF(COUNTA(A81:L81,O81:R81)=0,0,1)</ns0:f>
        <ns0:v>0</ns0:v>
      </ns0:c>
      <ns0:c r="U81" s="3" t="n">
        <ns0:f>IF(AND(ISNUMBER(H81),ISBLANK(J81)),1,0)</ns0:f>
        <ns0:v>0</ns0:v>
      </ns0:c>
      <ns0:c r="V81" s="3" t="n">
        <ns0:f>IF(AND(ISBLANK(H81),OR(ISNUMBER(J81),ISNUMBER(K81))),1,0)</ns0:f>
        <ns0:v>0</ns0:v>
      </ns0:c>
      <ns0:c r="W81" s="3"/>
      <ns0:c r="X81" s="3"/>
      <ns0:c r="Y81" s="2" t="n">
        <ns0:f>IF(AND(T81=1,ISBLANK(P81)),1,0)</ns0:f>
        <ns0:v>0</ns0:v>
      </ns0:c>
      <ns0:c r="Z81" s="2" t="n">
        <ns0:f>IF(AND(T81=1,R81&lt;&gt;"Revisionato"),1,0)</ns0:f>
        <ns0:v>0</ns0:v>
      </ns0:c>
      <ns0:c r="AA81" s="2" t="n">
        <ns0:f>IF(AND(B81="Scope 2",ISNUMBER(H81),ISBLANK(K81)),1,0)</ns0:f>
        <ns0:v>0</ns0:v>
      </ns0:c>
      <ns0:c r="AB81" s="2" t="n">
        <ns0:f>IF(LEN(S81)&gt;0,1,0)</ns0:f>
        <ns0:v>0</ns0:v>
      </ns0:c>
    </ns0:row>
    <ns0:row r="82" ht="15" hidden="0" customHeight="1">
      <ns0:c r="A82" s="7"/>
      <ns0:c r="B82" s="7"/>
      <ns0:c r="C82" s="7"/>
      <ns0:c r="D82" s="7"/>
      <ns0:c r="E82" s="7"/>
      <ns0:c r="F82" s="8"/>
      <ns0:c r="G82" s="8"/>
      <ns0:c r="H82" s="9"/>
      <ns0:c r="I82" s="9"/>
      <ns0:c r="J82" s="9"/>
      <ns0:c r="K82" s="9"/>
      <ns0:c r="L82" s="9"/>
      <ns0:c r="M82" s="10" t="str">
        <ns0:f>IF(OR(ISBLANK(H82),ISBLANK(J82)),"",H82*J82/1000)</ns0:f>
      </ns0:c>
      <ns0:c r="N82" s="10" t="str">
        <ns0:f>IF(B82="Scope 2",IF(OR(ISBLANK(H82),ISBLANK(K82)),"",H82*K82/1000),M82)</ns0:f>
      </ns0:c>
      <ns0:c r="O82" s="7"/>
      <ns0:c r="P82" s="7"/>
      <ns0:c r="Q82" s="7"/>
      <ns0:c r="R82" s="7"/>
      <ns0:c r="S82" s="3" t="str">
        <ns0:f>IF(AND(B82="",C82=""),"",IF(COUNTIFS($W$4:$W$24,C82,$X$4:$X$24,B82)=1,"","Verifica Scope e categoria"))</ns0:f>
      </ns0:c>
      <ns0:c r="T82" s="3" t="n">
        <ns0:f>IF(COUNTA(A82:L82,O82:R82)=0,0,1)</ns0:f>
        <ns0:v>0</ns0:v>
      </ns0:c>
      <ns0:c r="U82" s="3" t="n">
        <ns0:f>IF(AND(ISNUMBER(H82),ISBLANK(J82)),1,0)</ns0:f>
        <ns0:v>0</ns0:v>
      </ns0:c>
      <ns0:c r="V82" s="3" t="n">
        <ns0:f>IF(AND(ISBLANK(H82),OR(ISNUMBER(J82),ISNUMBER(K82))),1,0)</ns0:f>
        <ns0:v>0</ns0:v>
      </ns0:c>
      <ns0:c r="W82" s="3"/>
      <ns0:c r="X82" s="3"/>
      <ns0:c r="Y82" s="2" t="n">
        <ns0:f>IF(AND(T82=1,ISBLANK(P82)),1,0)</ns0:f>
        <ns0:v>0</ns0:v>
      </ns0:c>
      <ns0:c r="Z82" s="2" t="n">
        <ns0:f>IF(AND(T82=1,R82&lt;&gt;"Revisionato"),1,0)</ns0:f>
        <ns0:v>0</ns0:v>
      </ns0:c>
      <ns0:c r="AA82" s="2" t="n">
        <ns0:f>IF(AND(B82="Scope 2",ISNUMBER(H82),ISBLANK(K82)),1,0)</ns0:f>
        <ns0:v>0</ns0:v>
      </ns0:c>
      <ns0:c r="AB82" s="2" t="n">
        <ns0:f>IF(LEN(S82)&gt;0,1,0)</ns0:f>
        <ns0:v>0</ns0:v>
      </ns0:c>
    </ns0:row>
    <ns0:row r="83" ht="15" hidden="0" customHeight="1">
      <ns0:c r="A83" s="7"/>
      <ns0:c r="B83" s="7"/>
      <ns0:c r="C83" s="7"/>
      <ns0:c r="D83" s="7"/>
      <ns0:c r="E83" s="7"/>
      <ns0:c r="F83" s="8"/>
      <ns0:c r="G83" s="8"/>
      <ns0:c r="H83" s="9"/>
      <ns0:c r="I83" s="9"/>
      <ns0:c r="J83" s="9"/>
      <ns0:c r="K83" s="9"/>
      <ns0:c r="L83" s="9"/>
      <ns0:c r="M83" s="10" t="str">
        <ns0:f>IF(OR(ISBLANK(H83),ISBLANK(J83)),"",H83*J83/1000)</ns0:f>
      </ns0:c>
      <ns0:c r="N83" s="10" t="str">
        <ns0:f>IF(B83="Scope 2",IF(OR(ISBLANK(H83),ISBLANK(K83)),"",H83*K83/1000),M83)</ns0:f>
      </ns0:c>
      <ns0:c r="O83" s="7"/>
      <ns0:c r="P83" s="7"/>
      <ns0:c r="Q83" s="7"/>
      <ns0:c r="R83" s="7"/>
      <ns0:c r="S83" s="3" t="str">
        <ns0:f>IF(AND(B83="",C83=""),"",IF(COUNTIFS($W$4:$W$24,C83,$X$4:$X$24,B83)=1,"","Verifica Scope e categoria"))</ns0:f>
      </ns0:c>
      <ns0:c r="T83" s="3" t="n">
        <ns0:f>IF(COUNTA(A83:L83,O83:R83)=0,0,1)</ns0:f>
        <ns0:v>0</ns0:v>
      </ns0:c>
      <ns0:c r="U83" s="3" t="n">
        <ns0:f>IF(AND(ISNUMBER(H83),ISBLANK(J83)),1,0)</ns0:f>
        <ns0:v>0</ns0:v>
      </ns0:c>
      <ns0:c r="V83" s="3" t="n">
        <ns0:f>IF(AND(ISBLANK(H83),OR(ISNUMBER(J83),ISNUMBER(K83))),1,0)</ns0:f>
        <ns0:v>0</ns0:v>
      </ns0:c>
      <ns0:c r="W83" s="3"/>
      <ns0:c r="X83" s="3"/>
      <ns0:c r="Y83" s="2" t="n">
        <ns0:f>IF(AND(T83=1,ISBLANK(P83)),1,0)</ns0:f>
        <ns0:v>0</ns0:v>
      </ns0:c>
      <ns0:c r="Z83" s="2" t="n">
        <ns0:f>IF(AND(T83=1,R83&lt;&gt;"Revisionato"),1,0)</ns0:f>
        <ns0:v>0</ns0:v>
      </ns0:c>
      <ns0:c r="AA83" s="2" t="n">
        <ns0:f>IF(AND(B83="Scope 2",ISNUMBER(H83),ISBLANK(K83)),1,0)</ns0:f>
        <ns0:v>0</ns0:v>
      </ns0:c>
      <ns0:c r="AB83" s="2" t="n">
        <ns0:f>IF(LEN(S83)&gt;0,1,0)</ns0:f>
        <ns0:v>0</ns0:v>
      </ns0:c>
    </ns0:row>
    <ns0:row r="84" ht="15" hidden="0" customHeight="1">
      <ns0:c r="A84" s="7"/>
      <ns0:c r="B84" s="7"/>
      <ns0:c r="C84" s="7"/>
      <ns0:c r="D84" s="7"/>
      <ns0:c r="E84" s="7"/>
      <ns0:c r="F84" s="8"/>
      <ns0:c r="G84" s="8"/>
      <ns0:c r="H84" s="9"/>
      <ns0:c r="I84" s="9"/>
      <ns0:c r="J84" s="9"/>
      <ns0:c r="K84" s="9"/>
      <ns0:c r="L84" s="9"/>
      <ns0:c r="M84" s="10" t="str">
        <ns0:f>IF(OR(ISBLANK(H84),ISBLANK(J84)),"",H84*J84/1000)</ns0:f>
      </ns0:c>
      <ns0:c r="N84" s="10" t="str">
        <ns0:f>IF(B84="Scope 2",IF(OR(ISBLANK(H84),ISBLANK(K84)),"",H84*K84/1000),M84)</ns0:f>
      </ns0:c>
      <ns0:c r="O84" s="7"/>
      <ns0:c r="P84" s="7"/>
      <ns0:c r="Q84" s="7"/>
      <ns0:c r="R84" s="7"/>
      <ns0:c r="S84" s="3" t="str">
        <ns0:f>IF(AND(B84="",C84=""),"",IF(COUNTIFS($W$4:$W$24,C84,$X$4:$X$24,B84)=1,"","Verifica Scope e categoria"))</ns0:f>
      </ns0:c>
      <ns0:c r="T84" s="3" t="n">
        <ns0:f>IF(COUNTA(A84:L84,O84:R84)=0,0,1)</ns0:f>
        <ns0:v>0</ns0:v>
      </ns0:c>
      <ns0:c r="U84" s="3" t="n">
        <ns0:f>IF(AND(ISNUMBER(H84),ISBLANK(J84)),1,0)</ns0:f>
        <ns0:v>0</ns0:v>
      </ns0:c>
      <ns0:c r="V84" s="3" t="n">
        <ns0:f>IF(AND(ISBLANK(H84),OR(ISNUMBER(J84),ISNUMBER(K84))),1,0)</ns0:f>
        <ns0:v>0</ns0:v>
      </ns0:c>
      <ns0:c r="W84" s="3"/>
      <ns0:c r="X84" s="3"/>
      <ns0:c r="Y84" s="2" t="n">
        <ns0:f>IF(AND(T84=1,ISBLANK(P84)),1,0)</ns0:f>
        <ns0:v>0</ns0:v>
      </ns0:c>
      <ns0:c r="Z84" s="2" t="n">
        <ns0:f>IF(AND(T84=1,R84&lt;&gt;"Revisionato"),1,0)</ns0:f>
        <ns0:v>0</ns0:v>
      </ns0:c>
      <ns0:c r="AA84" s="2" t="n">
        <ns0:f>IF(AND(B84="Scope 2",ISNUMBER(H84),ISBLANK(K84)),1,0)</ns0:f>
        <ns0:v>0</ns0:v>
      </ns0:c>
      <ns0:c r="AB84" s="2" t="n">
        <ns0:f>IF(LEN(S84)&gt;0,1,0)</ns0:f>
        <ns0:v>0</ns0:v>
      </ns0:c>
    </ns0:row>
    <ns0:row r="85" ht="15" hidden="0" customHeight="1">
      <ns0:c r="A85" s="7"/>
      <ns0:c r="B85" s="7"/>
      <ns0:c r="C85" s="7"/>
      <ns0:c r="D85" s="7"/>
      <ns0:c r="E85" s="7"/>
      <ns0:c r="F85" s="8"/>
      <ns0:c r="G85" s="8"/>
      <ns0:c r="H85" s="9"/>
      <ns0:c r="I85" s="9"/>
      <ns0:c r="J85" s="9"/>
      <ns0:c r="K85" s="9"/>
      <ns0:c r="L85" s="9"/>
      <ns0:c r="M85" s="10" t="str">
        <ns0:f>IF(OR(ISBLANK(H85),ISBLANK(J85)),"",H85*J85/1000)</ns0:f>
      </ns0:c>
      <ns0:c r="N85" s="10" t="str">
        <ns0:f>IF(B85="Scope 2",IF(OR(ISBLANK(H85),ISBLANK(K85)),"",H85*K85/1000),M85)</ns0:f>
      </ns0:c>
      <ns0:c r="O85" s="7"/>
      <ns0:c r="P85" s="7"/>
      <ns0:c r="Q85" s="7"/>
      <ns0:c r="R85" s="7"/>
      <ns0:c r="S85" s="3" t="str">
        <ns0:f>IF(AND(B85="",C85=""),"",IF(COUNTIFS($W$4:$W$24,C85,$X$4:$X$24,B85)=1,"","Verifica Scope e categoria"))</ns0:f>
      </ns0:c>
      <ns0:c r="T85" s="3" t="n">
        <ns0:f>IF(COUNTA(A85:L85,O85:R85)=0,0,1)</ns0:f>
        <ns0:v>0</ns0:v>
      </ns0:c>
      <ns0:c r="U85" s="3" t="n">
        <ns0:f>IF(AND(ISNUMBER(H85),ISBLANK(J85)),1,0)</ns0:f>
        <ns0:v>0</ns0:v>
      </ns0:c>
      <ns0:c r="V85" s="3" t="n">
        <ns0:f>IF(AND(ISBLANK(H85),OR(ISNUMBER(J85),ISNUMBER(K85))),1,0)</ns0:f>
        <ns0:v>0</ns0:v>
      </ns0:c>
      <ns0:c r="W85" s="3"/>
      <ns0:c r="X85" s="3"/>
      <ns0:c r="Y85" s="2" t="n">
        <ns0:f>IF(AND(T85=1,ISBLANK(P85)),1,0)</ns0:f>
        <ns0:v>0</ns0:v>
      </ns0:c>
      <ns0:c r="Z85" s="2" t="n">
        <ns0:f>IF(AND(T85=1,R85&lt;&gt;"Revisionato"),1,0)</ns0:f>
        <ns0:v>0</ns0:v>
      </ns0:c>
      <ns0:c r="AA85" s="2" t="n">
        <ns0:f>IF(AND(B85="Scope 2",ISNUMBER(H85),ISBLANK(K85)),1,0)</ns0:f>
        <ns0:v>0</ns0:v>
      </ns0:c>
      <ns0:c r="AB85" s="2" t="n">
        <ns0:f>IF(LEN(S85)&gt;0,1,0)</ns0:f>
        <ns0:v>0</ns0:v>
      </ns0:c>
    </ns0:row>
    <ns0:row r="86" ht="15" hidden="0" customHeight="1">
      <ns0:c r="A86" s="7"/>
      <ns0:c r="B86" s="7"/>
      <ns0:c r="C86" s="7"/>
      <ns0:c r="D86" s="7"/>
      <ns0:c r="E86" s="7"/>
      <ns0:c r="F86" s="8"/>
      <ns0:c r="G86" s="8"/>
      <ns0:c r="H86" s="9"/>
      <ns0:c r="I86" s="9"/>
      <ns0:c r="J86" s="9"/>
      <ns0:c r="K86" s="9"/>
      <ns0:c r="L86" s="9"/>
      <ns0:c r="M86" s="10" t="str">
        <ns0:f>IF(OR(ISBLANK(H86),ISBLANK(J86)),"",H86*J86/1000)</ns0:f>
      </ns0:c>
      <ns0:c r="N86" s="10" t="str">
        <ns0:f>IF(B86="Scope 2",IF(OR(ISBLANK(H86),ISBLANK(K86)),"",H86*K86/1000),M86)</ns0:f>
      </ns0:c>
      <ns0:c r="O86" s="7"/>
      <ns0:c r="P86" s="7"/>
      <ns0:c r="Q86" s="7"/>
      <ns0:c r="R86" s="7"/>
      <ns0:c r="S86" s="3" t="str">
        <ns0:f>IF(AND(B86="",C86=""),"",IF(COUNTIFS($W$4:$W$24,C86,$X$4:$X$24,B86)=1,"","Verifica Scope e categoria"))</ns0:f>
      </ns0:c>
      <ns0:c r="T86" s="3" t="n">
        <ns0:f>IF(COUNTA(A86:L86,O86:R86)=0,0,1)</ns0:f>
        <ns0:v>0</ns0:v>
      </ns0:c>
      <ns0:c r="U86" s="3" t="n">
        <ns0:f>IF(AND(ISNUMBER(H86),ISBLANK(J86)),1,0)</ns0:f>
        <ns0:v>0</ns0:v>
      </ns0:c>
      <ns0:c r="V86" s="3" t="n">
        <ns0:f>IF(AND(ISBLANK(H86),OR(ISNUMBER(J86),ISNUMBER(K86))),1,0)</ns0:f>
        <ns0:v>0</ns0:v>
      </ns0:c>
      <ns0:c r="W86" s="3"/>
      <ns0:c r="X86" s="3"/>
      <ns0:c r="Y86" s="2" t="n">
        <ns0:f>IF(AND(T86=1,ISBLANK(P86)),1,0)</ns0:f>
        <ns0:v>0</ns0:v>
      </ns0:c>
      <ns0:c r="Z86" s="2" t="n">
        <ns0:f>IF(AND(T86=1,R86&lt;&gt;"Revisionato"),1,0)</ns0:f>
        <ns0:v>0</ns0:v>
      </ns0:c>
      <ns0:c r="AA86" s="2" t="n">
        <ns0:f>IF(AND(B86="Scope 2",ISNUMBER(H86),ISBLANK(K86)),1,0)</ns0:f>
        <ns0:v>0</ns0:v>
      </ns0:c>
      <ns0:c r="AB86" s="2" t="n">
        <ns0:f>IF(LEN(S86)&gt;0,1,0)</ns0:f>
        <ns0:v>0</ns0:v>
      </ns0:c>
    </ns0:row>
    <ns0:row r="87" ht="15" hidden="0" customHeight="1">
      <ns0:c r="A87" s="7"/>
      <ns0:c r="B87" s="7"/>
      <ns0:c r="C87" s="7"/>
      <ns0:c r="D87" s="7"/>
      <ns0:c r="E87" s="7"/>
      <ns0:c r="F87" s="8"/>
      <ns0:c r="G87" s="8"/>
      <ns0:c r="H87" s="9"/>
      <ns0:c r="I87" s="9"/>
      <ns0:c r="J87" s="9"/>
      <ns0:c r="K87" s="9"/>
      <ns0:c r="L87" s="9"/>
      <ns0:c r="M87" s="10" t="str">
        <ns0:f>IF(OR(ISBLANK(H87),ISBLANK(J87)),"",H87*J87/1000)</ns0:f>
      </ns0:c>
      <ns0:c r="N87" s="10" t="str">
        <ns0:f>IF(B87="Scope 2",IF(OR(ISBLANK(H87),ISBLANK(K87)),"",H87*K87/1000),M87)</ns0:f>
      </ns0:c>
      <ns0:c r="O87" s="7"/>
      <ns0:c r="P87" s="7"/>
      <ns0:c r="Q87" s="7"/>
      <ns0:c r="R87" s="7"/>
      <ns0:c r="S87" s="3" t="str">
        <ns0:f>IF(AND(B87="",C87=""),"",IF(COUNTIFS($W$4:$W$24,C87,$X$4:$X$24,B87)=1,"","Verifica Scope e categoria"))</ns0:f>
      </ns0:c>
      <ns0:c r="T87" s="3" t="n">
        <ns0:f>IF(COUNTA(A87:L87,O87:R87)=0,0,1)</ns0:f>
        <ns0:v>0</ns0:v>
      </ns0:c>
      <ns0:c r="U87" s="3" t="n">
        <ns0:f>IF(AND(ISNUMBER(H87),ISBLANK(J87)),1,0)</ns0:f>
        <ns0:v>0</ns0:v>
      </ns0:c>
      <ns0:c r="V87" s="3" t="n">
        <ns0:f>IF(AND(ISBLANK(H87),OR(ISNUMBER(J87),ISNUMBER(K87))),1,0)</ns0:f>
        <ns0:v>0</ns0:v>
      </ns0:c>
      <ns0:c r="W87" s="3"/>
      <ns0:c r="X87" s="3"/>
      <ns0:c r="Y87" s="2" t="n">
        <ns0:f>IF(AND(T87=1,ISBLANK(P87)),1,0)</ns0:f>
        <ns0:v>0</ns0:v>
      </ns0:c>
      <ns0:c r="Z87" s="2" t="n">
        <ns0:f>IF(AND(T87=1,R87&lt;&gt;"Revisionato"),1,0)</ns0:f>
        <ns0:v>0</ns0:v>
      </ns0:c>
      <ns0:c r="AA87" s="2" t="n">
        <ns0:f>IF(AND(B87="Scope 2",ISNUMBER(H87),ISBLANK(K87)),1,0)</ns0:f>
        <ns0:v>0</ns0:v>
      </ns0:c>
      <ns0:c r="AB87" s="2" t="n">
        <ns0:f>IF(LEN(S87)&gt;0,1,0)</ns0:f>
        <ns0:v>0</ns0:v>
      </ns0:c>
    </ns0:row>
    <ns0:row r="88" ht="15" hidden="0" customHeight="1">
      <ns0:c r="A88" s="7"/>
      <ns0:c r="B88" s="7"/>
      <ns0:c r="C88" s="7"/>
      <ns0:c r="D88" s="7"/>
      <ns0:c r="E88" s="7"/>
      <ns0:c r="F88" s="8"/>
      <ns0:c r="G88" s="8"/>
      <ns0:c r="H88" s="9"/>
      <ns0:c r="I88" s="9"/>
      <ns0:c r="J88" s="9"/>
      <ns0:c r="K88" s="9"/>
      <ns0:c r="L88" s="9"/>
      <ns0:c r="M88" s="10" t="str">
        <ns0:f>IF(OR(ISBLANK(H88),ISBLANK(J88)),"",H88*J88/1000)</ns0:f>
      </ns0:c>
      <ns0:c r="N88" s="10" t="str">
        <ns0:f>IF(B88="Scope 2",IF(OR(ISBLANK(H88),ISBLANK(K88)),"",H88*K88/1000),M88)</ns0:f>
      </ns0:c>
      <ns0:c r="O88" s="7"/>
      <ns0:c r="P88" s="7"/>
      <ns0:c r="Q88" s="7"/>
      <ns0:c r="R88" s="7"/>
      <ns0:c r="S88" s="3" t="str">
        <ns0:f>IF(AND(B88="",C88=""),"",IF(COUNTIFS($W$4:$W$24,C88,$X$4:$X$24,B88)=1,"","Verifica Scope e categoria"))</ns0:f>
      </ns0:c>
      <ns0:c r="T88" s="3" t="n">
        <ns0:f>IF(COUNTA(A88:L88,O88:R88)=0,0,1)</ns0:f>
        <ns0:v>0</ns0:v>
      </ns0:c>
      <ns0:c r="U88" s="3" t="n">
        <ns0:f>IF(AND(ISNUMBER(H88),ISBLANK(J88)),1,0)</ns0:f>
        <ns0:v>0</ns0:v>
      </ns0:c>
      <ns0:c r="V88" s="3" t="n">
        <ns0:f>IF(AND(ISBLANK(H88),OR(ISNUMBER(J88),ISNUMBER(K88))),1,0)</ns0:f>
        <ns0:v>0</ns0:v>
      </ns0:c>
      <ns0:c r="W88" s="3"/>
      <ns0:c r="X88" s="3"/>
      <ns0:c r="Y88" s="2" t="n">
        <ns0:f>IF(AND(T88=1,ISBLANK(P88)),1,0)</ns0:f>
        <ns0:v>0</ns0:v>
      </ns0:c>
      <ns0:c r="Z88" s="2" t="n">
        <ns0:f>IF(AND(T88=1,R88&lt;&gt;"Revisionato"),1,0)</ns0:f>
        <ns0:v>0</ns0:v>
      </ns0:c>
      <ns0:c r="AA88" s="2" t="n">
        <ns0:f>IF(AND(B88="Scope 2",ISNUMBER(H88),ISBLANK(K88)),1,0)</ns0:f>
        <ns0:v>0</ns0:v>
      </ns0:c>
      <ns0:c r="AB88" s="2" t="n">
        <ns0:f>IF(LEN(S88)&gt;0,1,0)</ns0:f>
        <ns0:v>0</ns0:v>
      </ns0:c>
    </ns0:row>
    <ns0:row r="89" ht="15" hidden="0" customHeight="1">
      <ns0:c r="A89" s="7"/>
      <ns0:c r="B89" s="7"/>
      <ns0:c r="C89" s="7"/>
      <ns0:c r="D89" s="7"/>
      <ns0:c r="E89" s="7"/>
      <ns0:c r="F89" s="8"/>
      <ns0:c r="G89" s="8"/>
      <ns0:c r="H89" s="9"/>
      <ns0:c r="I89" s="9"/>
      <ns0:c r="J89" s="9"/>
      <ns0:c r="K89" s="9"/>
      <ns0:c r="L89" s="9"/>
      <ns0:c r="M89" s="10" t="str">
        <ns0:f>IF(OR(ISBLANK(H89),ISBLANK(J89)),"",H89*J89/1000)</ns0:f>
      </ns0:c>
      <ns0:c r="N89" s="10" t="str">
        <ns0:f>IF(B89="Scope 2",IF(OR(ISBLANK(H89),ISBLANK(K89)),"",H89*K89/1000),M89)</ns0:f>
      </ns0:c>
      <ns0:c r="O89" s="7"/>
      <ns0:c r="P89" s="7"/>
      <ns0:c r="Q89" s="7"/>
      <ns0:c r="R89" s="7"/>
      <ns0:c r="S89" s="3" t="str">
        <ns0:f>IF(AND(B89="",C89=""),"",IF(COUNTIFS($W$4:$W$24,C89,$X$4:$X$24,B89)=1,"","Verifica Scope e categoria"))</ns0:f>
      </ns0:c>
      <ns0:c r="T89" s="3" t="n">
        <ns0:f>IF(COUNTA(A89:L89,O89:R89)=0,0,1)</ns0:f>
        <ns0:v>0</ns0:v>
      </ns0:c>
      <ns0:c r="U89" s="3" t="n">
        <ns0:f>IF(AND(ISNUMBER(H89),ISBLANK(J89)),1,0)</ns0:f>
        <ns0:v>0</ns0:v>
      </ns0:c>
      <ns0:c r="V89" s="3" t="n">
        <ns0:f>IF(AND(ISBLANK(H89),OR(ISNUMBER(J89),ISNUMBER(K89))),1,0)</ns0:f>
        <ns0:v>0</ns0:v>
      </ns0:c>
      <ns0:c r="W89" s="3"/>
      <ns0:c r="X89" s="3"/>
      <ns0:c r="Y89" s="2" t="n">
        <ns0:f>IF(AND(T89=1,ISBLANK(P89)),1,0)</ns0:f>
        <ns0:v>0</ns0:v>
      </ns0:c>
      <ns0:c r="Z89" s="2" t="n">
        <ns0:f>IF(AND(T89=1,R89&lt;&gt;"Revisionato"),1,0)</ns0:f>
        <ns0:v>0</ns0:v>
      </ns0:c>
      <ns0:c r="AA89" s="2" t="n">
        <ns0:f>IF(AND(B89="Scope 2",ISNUMBER(H89),ISBLANK(K89)),1,0)</ns0:f>
        <ns0:v>0</ns0:v>
      </ns0:c>
      <ns0:c r="AB89" s="2" t="n">
        <ns0:f>IF(LEN(S89)&gt;0,1,0)</ns0:f>
        <ns0:v>0</ns0:v>
      </ns0:c>
    </ns0:row>
    <ns0:row r="90" ht="15" hidden="0" customHeight="1">
      <ns0:c r="A90" s="7"/>
      <ns0:c r="B90" s="7"/>
      <ns0:c r="C90" s="7"/>
      <ns0:c r="D90" s="7"/>
      <ns0:c r="E90" s="7"/>
      <ns0:c r="F90" s="8"/>
      <ns0:c r="G90" s="8"/>
      <ns0:c r="H90" s="9"/>
      <ns0:c r="I90" s="9"/>
      <ns0:c r="J90" s="9"/>
      <ns0:c r="K90" s="9"/>
      <ns0:c r="L90" s="9"/>
      <ns0:c r="M90" s="10" t="str">
        <ns0:f>IF(OR(ISBLANK(H90),ISBLANK(J90)),"",H90*J90/1000)</ns0:f>
      </ns0:c>
      <ns0:c r="N90" s="10" t="str">
        <ns0:f>IF(B90="Scope 2",IF(OR(ISBLANK(H90),ISBLANK(K90)),"",H90*K90/1000),M90)</ns0:f>
      </ns0:c>
      <ns0:c r="O90" s="7"/>
      <ns0:c r="P90" s="7"/>
      <ns0:c r="Q90" s="7"/>
      <ns0:c r="R90" s="7"/>
      <ns0:c r="S90" s="3" t="str">
        <ns0:f>IF(AND(B90="",C90=""),"",IF(COUNTIFS($W$4:$W$24,C90,$X$4:$X$24,B90)=1,"","Verifica Scope e categoria"))</ns0:f>
      </ns0:c>
      <ns0:c r="T90" s="3" t="n">
        <ns0:f>IF(COUNTA(A90:L90,O90:R90)=0,0,1)</ns0:f>
        <ns0:v>0</ns0:v>
      </ns0:c>
      <ns0:c r="U90" s="3" t="n">
        <ns0:f>IF(AND(ISNUMBER(H90),ISBLANK(J90)),1,0)</ns0:f>
        <ns0:v>0</ns0:v>
      </ns0:c>
      <ns0:c r="V90" s="3" t="n">
        <ns0:f>IF(AND(ISBLANK(H90),OR(ISNUMBER(J90),ISNUMBER(K90))),1,0)</ns0:f>
        <ns0:v>0</ns0:v>
      </ns0:c>
      <ns0:c r="W90" s="3"/>
      <ns0:c r="X90" s="3"/>
      <ns0:c r="Y90" s="2" t="n">
        <ns0:f>IF(AND(T90=1,ISBLANK(P90)),1,0)</ns0:f>
        <ns0:v>0</ns0:v>
      </ns0:c>
      <ns0:c r="Z90" s="2" t="n">
        <ns0:f>IF(AND(T90=1,R90&lt;&gt;"Revisionato"),1,0)</ns0:f>
        <ns0:v>0</ns0:v>
      </ns0:c>
      <ns0:c r="AA90" s="2" t="n">
        <ns0:f>IF(AND(B90="Scope 2",ISNUMBER(H90),ISBLANK(K90)),1,0)</ns0:f>
        <ns0:v>0</ns0:v>
      </ns0:c>
      <ns0:c r="AB90" s="2" t="n">
        <ns0:f>IF(LEN(S90)&gt;0,1,0)</ns0:f>
        <ns0:v>0</ns0:v>
      </ns0:c>
    </ns0:row>
    <ns0:row r="91" ht="15" hidden="0" customHeight="1">
      <ns0:c r="A91" s="7"/>
      <ns0:c r="B91" s="7"/>
      <ns0:c r="C91" s="7"/>
      <ns0:c r="D91" s="7"/>
      <ns0:c r="E91" s="7"/>
      <ns0:c r="F91" s="8"/>
      <ns0:c r="G91" s="8"/>
      <ns0:c r="H91" s="9"/>
      <ns0:c r="I91" s="9"/>
      <ns0:c r="J91" s="9"/>
      <ns0:c r="K91" s="9"/>
      <ns0:c r="L91" s="9"/>
      <ns0:c r="M91" s="10" t="str">
        <ns0:f>IF(OR(ISBLANK(H91),ISBLANK(J91)),"",H91*J91/1000)</ns0:f>
      </ns0:c>
      <ns0:c r="N91" s="10" t="str">
        <ns0:f>IF(B91="Scope 2",IF(OR(ISBLANK(H91),ISBLANK(K91)),"",H91*K91/1000),M91)</ns0:f>
      </ns0:c>
      <ns0:c r="O91" s="7"/>
      <ns0:c r="P91" s="7"/>
      <ns0:c r="Q91" s="7"/>
      <ns0:c r="R91" s="7"/>
      <ns0:c r="S91" s="3" t="str">
        <ns0:f>IF(AND(B91="",C91=""),"",IF(COUNTIFS($W$4:$W$24,C91,$X$4:$X$24,B91)=1,"","Verifica Scope e categoria"))</ns0:f>
      </ns0:c>
      <ns0:c r="T91" s="3" t="n">
        <ns0:f>IF(COUNTA(A91:L91,O91:R91)=0,0,1)</ns0:f>
        <ns0:v>0</ns0:v>
      </ns0:c>
      <ns0:c r="U91" s="3" t="n">
        <ns0:f>IF(AND(ISNUMBER(H91),ISBLANK(J91)),1,0)</ns0:f>
        <ns0:v>0</ns0:v>
      </ns0:c>
      <ns0:c r="V91" s="3" t="n">
        <ns0:f>IF(AND(ISBLANK(H91),OR(ISNUMBER(J91),ISNUMBER(K91))),1,0)</ns0:f>
        <ns0:v>0</ns0:v>
      </ns0:c>
      <ns0:c r="W91" s="3"/>
      <ns0:c r="X91" s="3"/>
      <ns0:c r="Y91" s="2" t="n">
        <ns0:f>IF(AND(T91=1,ISBLANK(P91)),1,0)</ns0:f>
        <ns0:v>0</ns0:v>
      </ns0:c>
      <ns0:c r="Z91" s="2" t="n">
        <ns0:f>IF(AND(T91=1,R91&lt;&gt;"Revisionato"),1,0)</ns0:f>
        <ns0:v>0</ns0:v>
      </ns0:c>
      <ns0:c r="AA91" s="2" t="n">
        <ns0:f>IF(AND(B91="Scope 2",ISNUMBER(H91),ISBLANK(K91)),1,0)</ns0:f>
        <ns0:v>0</ns0:v>
      </ns0:c>
      <ns0:c r="AB91" s="2" t="n">
        <ns0:f>IF(LEN(S91)&gt;0,1,0)</ns0:f>
        <ns0:v>0</ns0:v>
      </ns0:c>
    </ns0:row>
    <ns0:row r="92" ht="15" hidden="0" customHeight="1">
      <ns0:c r="A92" s="7"/>
      <ns0:c r="B92" s="7"/>
      <ns0:c r="C92" s="7"/>
      <ns0:c r="D92" s="7"/>
      <ns0:c r="E92" s="7"/>
      <ns0:c r="F92" s="8"/>
      <ns0:c r="G92" s="8"/>
      <ns0:c r="H92" s="9"/>
      <ns0:c r="I92" s="9"/>
      <ns0:c r="J92" s="9"/>
      <ns0:c r="K92" s="9"/>
      <ns0:c r="L92" s="9"/>
      <ns0:c r="M92" s="10" t="str">
        <ns0:f>IF(OR(ISBLANK(H92),ISBLANK(J92)),"",H92*J92/1000)</ns0:f>
      </ns0:c>
      <ns0:c r="N92" s="10" t="str">
        <ns0:f>IF(B92="Scope 2",IF(OR(ISBLANK(H92),ISBLANK(K92)),"",H92*K92/1000),M92)</ns0:f>
      </ns0:c>
      <ns0:c r="O92" s="7"/>
      <ns0:c r="P92" s="7"/>
      <ns0:c r="Q92" s="7"/>
      <ns0:c r="R92" s="7"/>
      <ns0:c r="S92" s="3" t="str">
        <ns0:f>IF(AND(B92="",C92=""),"",IF(COUNTIFS($W$4:$W$24,C92,$X$4:$X$24,B92)=1,"","Verifica Scope e categoria"))</ns0:f>
      </ns0:c>
      <ns0:c r="T92" s="3" t="n">
        <ns0:f>IF(COUNTA(A92:L92,O92:R92)=0,0,1)</ns0:f>
        <ns0:v>0</ns0:v>
      </ns0:c>
      <ns0:c r="U92" s="3" t="n">
        <ns0:f>IF(AND(ISNUMBER(H92),ISBLANK(J92)),1,0)</ns0:f>
        <ns0:v>0</ns0:v>
      </ns0:c>
      <ns0:c r="V92" s="3" t="n">
        <ns0:f>IF(AND(ISBLANK(H92),OR(ISNUMBER(J92),ISNUMBER(K92))),1,0)</ns0:f>
        <ns0:v>0</ns0:v>
      </ns0:c>
      <ns0:c r="W92" s="3"/>
      <ns0:c r="X92" s="3"/>
      <ns0:c r="Y92" s="2" t="n">
        <ns0:f>IF(AND(T92=1,ISBLANK(P92)),1,0)</ns0:f>
        <ns0:v>0</ns0:v>
      </ns0:c>
      <ns0:c r="Z92" s="2" t="n">
        <ns0:f>IF(AND(T92=1,R92&lt;&gt;"Revisionato"),1,0)</ns0:f>
        <ns0:v>0</ns0:v>
      </ns0:c>
      <ns0:c r="AA92" s="2" t="n">
        <ns0:f>IF(AND(B92="Scope 2",ISNUMBER(H92),ISBLANK(K92)),1,0)</ns0:f>
        <ns0:v>0</ns0:v>
      </ns0:c>
      <ns0:c r="AB92" s="2" t="n">
        <ns0:f>IF(LEN(S92)&gt;0,1,0)</ns0:f>
        <ns0:v>0</ns0:v>
      </ns0:c>
    </ns0:row>
    <ns0:row r="93" ht="15" hidden="0" customHeight="1">
      <ns0:c r="A93" s="7"/>
      <ns0:c r="B93" s="7"/>
      <ns0:c r="C93" s="7"/>
      <ns0:c r="D93" s="7"/>
      <ns0:c r="E93" s="7"/>
      <ns0:c r="F93" s="8"/>
      <ns0:c r="G93" s="8"/>
      <ns0:c r="H93" s="9"/>
      <ns0:c r="I93" s="9"/>
      <ns0:c r="J93" s="9"/>
      <ns0:c r="K93" s="9"/>
      <ns0:c r="L93" s="9"/>
      <ns0:c r="M93" s="10" t="str">
        <ns0:f>IF(OR(ISBLANK(H93),ISBLANK(J93)),"",H93*J93/1000)</ns0:f>
      </ns0:c>
      <ns0:c r="N93" s="10" t="str">
        <ns0:f>IF(B93="Scope 2",IF(OR(ISBLANK(H93),ISBLANK(K93)),"",H93*K93/1000),M93)</ns0:f>
      </ns0:c>
      <ns0:c r="O93" s="7"/>
      <ns0:c r="P93" s="7"/>
      <ns0:c r="Q93" s="7"/>
      <ns0:c r="R93" s="7"/>
      <ns0:c r="S93" s="3" t="str">
        <ns0:f>IF(AND(B93="",C93=""),"",IF(COUNTIFS($W$4:$W$24,C93,$X$4:$X$24,B93)=1,"","Verifica Scope e categoria"))</ns0:f>
      </ns0:c>
      <ns0:c r="T93" s="3" t="n">
        <ns0:f>IF(COUNTA(A93:L93,O93:R93)=0,0,1)</ns0:f>
        <ns0:v>0</ns0:v>
      </ns0:c>
      <ns0:c r="U93" s="3" t="n">
        <ns0:f>IF(AND(ISNUMBER(H93),ISBLANK(J93)),1,0)</ns0:f>
        <ns0:v>0</ns0:v>
      </ns0:c>
      <ns0:c r="V93" s="3" t="n">
        <ns0:f>IF(AND(ISBLANK(H93),OR(ISNUMBER(J93),ISNUMBER(K93))),1,0)</ns0:f>
        <ns0:v>0</ns0:v>
      </ns0:c>
      <ns0:c r="W93" s="3"/>
      <ns0:c r="X93" s="3"/>
      <ns0:c r="Y93" s="2" t="n">
        <ns0:f>IF(AND(T93=1,ISBLANK(P93)),1,0)</ns0:f>
        <ns0:v>0</ns0:v>
      </ns0:c>
      <ns0:c r="Z93" s="2" t="n">
        <ns0:f>IF(AND(T93=1,R93&lt;&gt;"Revisionato"),1,0)</ns0:f>
        <ns0:v>0</ns0:v>
      </ns0:c>
      <ns0:c r="AA93" s="2" t="n">
        <ns0:f>IF(AND(B93="Scope 2",ISNUMBER(H93),ISBLANK(K93)),1,0)</ns0:f>
        <ns0:v>0</ns0:v>
      </ns0:c>
      <ns0:c r="AB93" s="2" t="n">
        <ns0:f>IF(LEN(S93)&gt;0,1,0)</ns0:f>
        <ns0:v>0</ns0:v>
      </ns0:c>
    </ns0:row>
    <ns0:row r="94" ht="15" hidden="0" customHeight="1">
      <ns0:c r="A94" s="7"/>
      <ns0:c r="B94" s="7"/>
      <ns0:c r="C94" s="7"/>
      <ns0:c r="D94" s="7"/>
      <ns0:c r="E94" s="7"/>
      <ns0:c r="F94" s="8"/>
      <ns0:c r="G94" s="8"/>
      <ns0:c r="H94" s="9"/>
      <ns0:c r="I94" s="9"/>
      <ns0:c r="J94" s="9"/>
      <ns0:c r="K94" s="9"/>
      <ns0:c r="L94" s="9"/>
      <ns0:c r="M94" s="10" t="str">
        <ns0:f>IF(OR(ISBLANK(H94),ISBLANK(J94)),"",H94*J94/1000)</ns0:f>
      </ns0:c>
      <ns0:c r="N94" s="10" t="str">
        <ns0:f>IF(B94="Scope 2",IF(OR(ISBLANK(H94),ISBLANK(K94)),"",H94*K94/1000),M94)</ns0:f>
      </ns0:c>
      <ns0:c r="O94" s="7"/>
      <ns0:c r="P94" s="7"/>
      <ns0:c r="Q94" s="7"/>
      <ns0:c r="R94" s="7"/>
      <ns0:c r="S94" s="3" t="str">
        <ns0:f>IF(AND(B94="",C94=""),"",IF(COUNTIFS($W$4:$W$24,C94,$X$4:$X$24,B94)=1,"","Verifica Scope e categoria"))</ns0:f>
      </ns0:c>
      <ns0:c r="T94" s="3" t="n">
        <ns0:f>IF(COUNTA(A94:L94,O94:R94)=0,0,1)</ns0:f>
        <ns0:v>0</ns0:v>
      </ns0:c>
      <ns0:c r="U94" s="3" t="n">
        <ns0:f>IF(AND(ISNUMBER(H94),ISBLANK(J94)),1,0)</ns0:f>
        <ns0:v>0</ns0:v>
      </ns0:c>
      <ns0:c r="V94" s="3" t="n">
        <ns0:f>IF(AND(ISBLANK(H94),OR(ISNUMBER(J94),ISNUMBER(K94))),1,0)</ns0:f>
        <ns0:v>0</ns0:v>
      </ns0:c>
      <ns0:c r="W94" s="3"/>
      <ns0:c r="X94" s="3"/>
      <ns0:c r="Y94" s="2" t="n">
        <ns0:f>IF(AND(T94=1,ISBLANK(P94)),1,0)</ns0:f>
        <ns0:v>0</ns0:v>
      </ns0:c>
      <ns0:c r="Z94" s="2" t="n">
        <ns0:f>IF(AND(T94=1,R94&lt;&gt;"Revisionato"),1,0)</ns0:f>
        <ns0:v>0</ns0:v>
      </ns0:c>
      <ns0:c r="AA94" s="2" t="n">
        <ns0:f>IF(AND(B94="Scope 2",ISNUMBER(H94),ISBLANK(K94)),1,0)</ns0:f>
        <ns0:v>0</ns0:v>
      </ns0:c>
      <ns0:c r="AB94" s="2" t="n">
        <ns0:f>IF(LEN(S94)&gt;0,1,0)</ns0:f>
        <ns0:v>0</ns0:v>
      </ns0:c>
    </ns0:row>
    <ns0:row r="95" ht="15" hidden="0" customHeight="1">
      <ns0:c r="A95" s="7"/>
      <ns0:c r="B95" s="7"/>
      <ns0:c r="C95" s="7"/>
      <ns0:c r="D95" s="7"/>
      <ns0:c r="E95" s="7"/>
      <ns0:c r="F95" s="8"/>
      <ns0:c r="G95" s="8"/>
      <ns0:c r="H95" s="9"/>
      <ns0:c r="I95" s="9"/>
      <ns0:c r="J95" s="9"/>
      <ns0:c r="K95" s="9"/>
      <ns0:c r="L95" s="9"/>
      <ns0:c r="M95" s="10" t="str">
        <ns0:f>IF(OR(ISBLANK(H95),ISBLANK(J95)),"",H95*J95/1000)</ns0:f>
      </ns0:c>
      <ns0:c r="N95" s="10" t="str">
        <ns0:f>IF(B95="Scope 2",IF(OR(ISBLANK(H95),ISBLANK(K95)),"",H95*K95/1000),M95)</ns0:f>
      </ns0:c>
      <ns0:c r="O95" s="7"/>
      <ns0:c r="P95" s="7"/>
      <ns0:c r="Q95" s="7"/>
      <ns0:c r="R95" s="7"/>
      <ns0:c r="S95" s="3" t="str">
        <ns0:f>IF(AND(B95="",C95=""),"",IF(COUNTIFS($W$4:$W$24,C95,$X$4:$X$24,B95)=1,"","Verifica Scope e categoria"))</ns0:f>
      </ns0:c>
      <ns0:c r="T95" s="3" t="n">
        <ns0:f>IF(COUNTA(A95:L95,O95:R95)=0,0,1)</ns0:f>
        <ns0:v>0</ns0:v>
      </ns0:c>
      <ns0:c r="U95" s="3" t="n">
        <ns0:f>IF(AND(ISNUMBER(H95),ISBLANK(J95)),1,0)</ns0:f>
        <ns0:v>0</ns0:v>
      </ns0:c>
      <ns0:c r="V95" s="3" t="n">
        <ns0:f>IF(AND(ISBLANK(H95),OR(ISNUMBER(J95),ISNUMBER(K95))),1,0)</ns0:f>
        <ns0:v>0</ns0:v>
      </ns0:c>
      <ns0:c r="W95" s="3"/>
      <ns0:c r="X95" s="3"/>
      <ns0:c r="Y95" s="2" t="n">
        <ns0:f>IF(AND(T95=1,ISBLANK(P95)),1,0)</ns0:f>
        <ns0:v>0</ns0:v>
      </ns0:c>
      <ns0:c r="Z95" s="2" t="n">
        <ns0:f>IF(AND(T95=1,R95&lt;&gt;"Revisionato"),1,0)</ns0:f>
        <ns0:v>0</ns0:v>
      </ns0:c>
      <ns0:c r="AA95" s="2" t="n">
        <ns0:f>IF(AND(B95="Scope 2",ISNUMBER(H95),ISBLANK(K95)),1,0)</ns0:f>
        <ns0:v>0</ns0:v>
      </ns0:c>
      <ns0:c r="AB95" s="2" t="n">
        <ns0:f>IF(LEN(S95)&gt;0,1,0)</ns0:f>
        <ns0:v>0</ns0:v>
      </ns0:c>
    </ns0:row>
    <ns0:row r="96" ht="15" hidden="0" customHeight="1">
      <ns0:c r="A96" s="7"/>
      <ns0:c r="B96" s="7"/>
      <ns0:c r="C96" s="7"/>
      <ns0:c r="D96" s="7"/>
      <ns0:c r="E96" s="7"/>
      <ns0:c r="F96" s="8"/>
      <ns0:c r="G96" s="8"/>
      <ns0:c r="H96" s="9"/>
      <ns0:c r="I96" s="9"/>
      <ns0:c r="J96" s="9"/>
      <ns0:c r="K96" s="9"/>
      <ns0:c r="L96" s="9"/>
      <ns0:c r="M96" s="10" t="str">
        <ns0:f>IF(OR(ISBLANK(H96),ISBLANK(J96)),"",H96*J96/1000)</ns0:f>
      </ns0:c>
      <ns0:c r="N96" s="10" t="str">
        <ns0:f>IF(B96="Scope 2",IF(OR(ISBLANK(H96),ISBLANK(K96)),"",H96*K96/1000),M96)</ns0:f>
      </ns0:c>
      <ns0:c r="O96" s="7"/>
      <ns0:c r="P96" s="7"/>
      <ns0:c r="Q96" s="7"/>
      <ns0:c r="R96" s="7"/>
      <ns0:c r="S96" s="3" t="str">
        <ns0:f>IF(AND(B96="",C96=""),"",IF(COUNTIFS($W$4:$W$24,C96,$X$4:$X$24,B96)=1,"","Verifica Scope e categoria"))</ns0:f>
      </ns0:c>
      <ns0:c r="T96" s="3" t="n">
        <ns0:f>IF(COUNTA(A96:L96,O96:R96)=0,0,1)</ns0:f>
        <ns0:v>0</ns0:v>
      </ns0:c>
      <ns0:c r="U96" s="3" t="n">
        <ns0:f>IF(AND(ISNUMBER(H96),ISBLANK(J96)),1,0)</ns0:f>
        <ns0:v>0</ns0:v>
      </ns0:c>
      <ns0:c r="V96" s="3" t="n">
        <ns0:f>IF(AND(ISBLANK(H96),OR(ISNUMBER(J96),ISNUMBER(K96))),1,0)</ns0:f>
        <ns0:v>0</ns0:v>
      </ns0:c>
      <ns0:c r="W96" s="3"/>
      <ns0:c r="X96" s="3"/>
      <ns0:c r="Y96" s="2" t="n">
        <ns0:f>IF(AND(T96=1,ISBLANK(P96)),1,0)</ns0:f>
        <ns0:v>0</ns0:v>
      </ns0:c>
      <ns0:c r="Z96" s="2" t="n">
        <ns0:f>IF(AND(T96=1,R96&lt;&gt;"Revisionato"),1,0)</ns0:f>
        <ns0:v>0</ns0:v>
      </ns0:c>
      <ns0:c r="AA96" s="2" t="n">
        <ns0:f>IF(AND(B96="Scope 2",ISNUMBER(H96),ISBLANK(K96)),1,0)</ns0:f>
        <ns0:v>0</ns0:v>
      </ns0:c>
      <ns0:c r="AB96" s="2" t="n">
        <ns0:f>IF(LEN(S96)&gt;0,1,0)</ns0:f>
        <ns0:v>0</ns0:v>
      </ns0:c>
    </ns0:row>
    <ns0:row r="97" ht="15" hidden="0" customHeight="1">
      <ns0:c r="A97" s="7"/>
      <ns0:c r="B97" s="7"/>
      <ns0:c r="C97" s="7"/>
      <ns0:c r="D97" s="7"/>
      <ns0:c r="E97" s="7"/>
      <ns0:c r="F97" s="8"/>
      <ns0:c r="G97" s="8"/>
      <ns0:c r="H97" s="9"/>
      <ns0:c r="I97" s="9"/>
      <ns0:c r="J97" s="9"/>
      <ns0:c r="K97" s="9"/>
      <ns0:c r="L97" s="9"/>
      <ns0:c r="M97" s="10" t="str">
        <ns0:f>IF(OR(ISBLANK(H97),ISBLANK(J97)),"",H97*J97/1000)</ns0:f>
      </ns0:c>
      <ns0:c r="N97" s="10" t="str">
        <ns0:f>IF(B97="Scope 2",IF(OR(ISBLANK(H97),ISBLANK(K97)),"",H97*K97/1000),M97)</ns0:f>
      </ns0:c>
      <ns0:c r="O97" s="7"/>
      <ns0:c r="P97" s="7"/>
      <ns0:c r="Q97" s="7"/>
      <ns0:c r="R97" s="7"/>
      <ns0:c r="S97" s="3" t="str">
        <ns0:f>IF(AND(B97="",C97=""),"",IF(COUNTIFS($W$4:$W$24,C97,$X$4:$X$24,B97)=1,"","Verifica Scope e categoria"))</ns0:f>
      </ns0:c>
      <ns0:c r="T97" s="3" t="n">
        <ns0:f>IF(COUNTA(A97:L97,O97:R97)=0,0,1)</ns0:f>
        <ns0:v>0</ns0:v>
      </ns0:c>
      <ns0:c r="U97" s="3" t="n">
        <ns0:f>IF(AND(ISNUMBER(H97),ISBLANK(J97)),1,0)</ns0:f>
        <ns0:v>0</ns0:v>
      </ns0:c>
      <ns0:c r="V97" s="3" t="n">
        <ns0:f>IF(AND(ISBLANK(H97),OR(ISNUMBER(J97),ISNUMBER(K97))),1,0)</ns0:f>
        <ns0:v>0</ns0:v>
      </ns0:c>
      <ns0:c r="W97" s="3"/>
      <ns0:c r="X97" s="3"/>
      <ns0:c r="Y97" s="2" t="n">
        <ns0:f>IF(AND(T97=1,ISBLANK(P97)),1,0)</ns0:f>
        <ns0:v>0</ns0:v>
      </ns0:c>
      <ns0:c r="Z97" s="2" t="n">
        <ns0:f>IF(AND(T97=1,R97&lt;&gt;"Revisionato"),1,0)</ns0:f>
        <ns0:v>0</ns0:v>
      </ns0:c>
      <ns0:c r="AA97" s="2" t="n">
        <ns0:f>IF(AND(B97="Scope 2",ISNUMBER(H97),ISBLANK(K97)),1,0)</ns0:f>
        <ns0:v>0</ns0:v>
      </ns0:c>
      <ns0:c r="AB97" s="2" t="n">
        <ns0:f>IF(LEN(S97)&gt;0,1,0)</ns0:f>
        <ns0:v>0</ns0:v>
      </ns0:c>
    </ns0:row>
    <ns0:row r="98" ht="15" hidden="0" customHeight="1">
      <ns0:c r="A98" s="7"/>
      <ns0:c r="B98" s="7"/>
      <ns0:c r="C98" s="7"/>
      <ns0:c r="D98" s="7"/>
      <ns0:c r="E98" s="7"/>
      <ns0:c r="F98" s="8"/>
      <ns0:c r="G98" s="8"/>
      <ns0:c r="H98" s="9"/>
      <ns0:c r="I98" s="9"/>
      <ns0:c r="J98" s="9"/>
      <ns0:c r="K98" s="9"/>
      <ns0:c r="L98" s="9"/>
      <ns0:c r="M98" s="10" t="str">
        <ns0:f>IF(OR(ISBLANK(H98),ISBLANK(J98)),"",H98*J98/1000)</ns0:f>
      </ns0:c>
      <ns0:c r="N98" s="10" t="str">
        <ns0:f>IF(B98="Scope 2",IF(OR(ISBLANK(H98),ISBLANK(K98)),"",H98*K98/1000),M98)</ns0:f>
      </ns0:c>
      <ns0:c r="O98" s="7"/>
      <ns0:c r="P98" s="7"/>
      <ns0:c r="Q98" s="7"/>
      <ns0:c r="R98" s="7"/>
      <ns0:c r="S98" s="3" t="str">
        <ns0:f>IF(AND(B98="",C98=""),"",IF(COUNTIFS($W$4:$W$24,C98,$X$4:$X$24,B98)=1,"","Verifica Scope e categoria"))</ns0:f>
      </ns0:c>
      <ns0:c r="T98" s="3" t="n">
        <ns0:f>IF(COUNTA(A98:L98,O98:R98)=0,0,1)</ns0:f>
        <ns0:v>0</ns0:v>
      </ns0:c>
      <ns0:c r="U98" s="3" t="n">
        <ns0:f>IF(AND(ISNUMBER(H98),ISBLANK(J98)),1,0)</ns0:f>
        <ns0:v>0</ns0:v>
      </ns0:c>
      <ns0:c r="V98" s="3" t="n">
        <ns0:f>IF(AND(ISBLANK(H98),OR(ISNUMBER(J98),ISNUMBER(K98))),1,0)</ns0:f>
        <ns0:v>0</ns0:v>
      </ns0:c>
      <ns0:c r="W98" s="3"/>
      <ns0:c r="X98" s="3"/>
      <ns0:c r="Y98" s="2" t="n">
        <ns0:f>IF(AND(T98=1,ISBLANK(P98)),1,0)</ns0:f>
        <ns0:v>0</ns0:v>
      </ns0:c>
      <ns0:c r="Z98" s="2" t="n">
        <ns0:f>IF(AND(T98=1,R98&lt;&gt;"Revisionato"),1,0)</ns0:f>
        <ns0:v>0</ns0:v>
      </ns0:c>
      <ns0:c r="AA98" s="2" t="n">
        <ns0:f>IF(AND(B98="Scope 2",ISNUMBER(H98),ISBLANK(K98)),1,0)</ns0:f>
        <ns0:v>0</ns0:v>
      </ns0:c>
      <ns0:c r="AB98" s="2" t="n">
        <ns0:f>IF(LEN(S98)&gt;0,1,0)</ns0:f>
        <ns0:v>0</ns0:v>
      </ns0:c>
    </ns0:row>
    <ns0:row r="99" ht="15" hidden="0" customHeight="1">
      <ns0:c r="A99" s="7"/>
      <ns0:c r="B99" s="7"/>
      <ns0:c r="C99" s="7"/>
      <ns0:c r="D99" s="7"/>
      <ns0:c r="E99" s="7"/>
      <ns0:c r="F99" s="8"/>
      <ns0:c r="G99" s="8"/>
      <ns0:c r="H99" s="9"/>
      <ns0:c r="I99" s="9"/>
      <ns0:c r="J99" s="9"/>
      <ns0:c r="K99" s="9"/>
      <ns0:c r="L99" s="9"/>
      <ns0:c r="M99" s="10" t="str">
        <ns0:f>IF(OR(ISBLANK(H99),ISBLANK(J99)),"",H99*J99/1000)</ns0:f>
      </ns0:c>
      <ns0:c r="N99" s="10" t="str">
        <ns0:f>IF(B99="Scope 2",IF(OR(ISBLANK(H99),ISBLANK(K99)),"",H99*K99/1000),M99)</ns0:f>
      </ns0:c>
      <ns0:c r="O99" s="7"/>
      <ns0:c r="P99" s="7"/>
      <ns0:c r="Q99" s="7"/>
      <ns0:c r="R99" s="7"/>
      <ns0:c r="S99" s="3" t="str">
        <ns0:f>IF(AND(B99="",C99=""),"",IF(COUNTIFS($W$4:$W$24,C99,$X$4:$X$24,B99)=1,"","Verifica Scope e categoria"))</ns0:f>
      </ns0:c>
      <ns0:c r="T99" s="3" t="n">
        <ns0:f>IF(COUNTA(A99:L99,O99:R99)=0,0,1)</ns0:f>
        <ns0:v>0</ns0:v>
      </ns0:c>
      <ns0:c r="U99" s="3" t="n">
        <ns0:f>IF(AND(ISNUMBER(H99),ISBLANK(J99)),1,0)</ns0:f>
        <ns0:v>0</ns0:v>
      </ns0:c>
      <ns0:c r="V99" s="3" t="n">
        <ns0:f>IF(AND(ISBLANK(H99),OR(ISNUMBER(J99),ISNUMBER(K99))),1,0)</ns0:f>
        <ns0:v>0</ns0:v>
      </ns0:c>
      <ns0:c r="W99" s="3"/>
      <ns0:c r="X99" s="3"/>
      <ns0:c r="Y99" s="2" t="n">
        <ns0:f>IF(AND(T99=1,ISBLANK(P99)),1,0)</ns0:f>
        <ns0:v>0</ns0:v>
      </ns0:c>
      <ns0:c r="Z99" s="2" t="n">
        <ns0:f>IF(AND(T99=1,R99&lt;&gt;"Revisionato"),1,0)</ns0:f>
        <ns0:v>0</ns0:v>
      </ns0:c>
      <ns0:c r="AA99" s="2" t="n">
        <ns0:f>IF(AND(B99="Scope 2",ISNUMBER(H99),ISBLANK(K99)),1,0)</ns0:f>
        <ns0:v>0</ns0:v>
      </ns0:c>
      <ns0:c r="AB99" s="2" t="n">
        <ns0:f>IF(LEN(S99)&gt;0,1,0)</ns0:f>
        <ns0:v>0</ns0:v>
      </ns0:c>
    </ns0:row>
    <ns0:row r="100" ht="15" hidden="0" customHeight="1">
      <ns0:c r="A100" s="7"/>
      <ns0:c r="B100" s="7"/>
      <ns0:c r="C100" s="7"/>
      <ns0:c r="D100" s="7"/>
      <ns0:c r="E100" s="7"/>
      <ns0:c r="F100" s="8"/>
      <ns0:c r="G100" s="8"/>
      <ns0:c r="H100" s="9"/>
      <ns0:c r="I100" s="9"/>
      <ns0:c r="J100" s="9"/>
      <ns0:c r="K100" s="9"/>
      <ns0:c r="L100" s="9"/>
      <ns0:c r="M100" s="10" t="str">
        <ns0:f>IF(OR(ISBLANK(H100),ISBLANK(J100)),"",H100*J100/1000)</ns0:f>
      </ns0:c>
      <ns0:c r="N100" s="10" t="str">
        <ns0:f>IF(B100="Scope 2",IF(OR(ISBLANK(H100),ISBLANK(K100)),"",H100*K100/1000),M100)</ns0:f>
      </ns0:c>
      <ns0:c r="O100" s="7"/>
      <ns0:c r="P100" s="7"/>
      <ns0:c r="Q100" s="7"/>
      <ns0:c r="R100" s="7"/>
      <ns0:c r="S100" s="3" t="str">
        <ns0:f>IF(AND(B100="",C100=""),"",IF(COUNTIFS($W$4:$W$24,C100,$X$4:$X$24,B100)=1,"","Verifica Scope e categoria"))</ns0:f>
      </ns0:c>
      <ns0:c r="T100" s="3" t="n">
        <ns0:f>IF(COUNTA(A100:L100,O100:R100)=0,0,1)</ns0:f>
        <ns0:v>0</ns0:v>
      </ns0:c>
      <ns0:c r="U100" s="3" t="n">
        <ns0:f>IF(AND(ISNUMBER(H100),ISBLANK(J100)),1,0)</ns0:f>
        <ns0:v>0</ns0:v>
      </ns0:c>
      <ns0:c r="V100" s="3" t="n">
        <ns0:f>IF(AND(ISBLANK(H100),OR(ISNUMBER(J100),ISNUMBER(K100))),1,0)</ns0:f>
        <ns0:v>0</ns0:v>
      </ns0:c>
      <ns0:c r="W100" s="3"/>
      <ns0:c r="X100" s="3"/>
      <ns0:c r="Y100" s="2" t="n">
        <ns0:f>IF(AND(T100=1,ISBLANK(P100)),1,0)</ns0:f>
        <ns0:v>0</ns0:v>
      </ns0:c>
      <ns0:c r="Z100" s="2" t="n">
        <ns0:f>IF(AND(T100=1,R100&lt;&gt;"Revisionato"),1,0)</ns0:f>
        <ns0:v>0</ns0:v>
      </ns0:c>
      <ns0:c r="AA100" s="2" t="n">
        <ns0:f>IF(AND(B100="Scope 2",ISNUMBER(H100),ISBLANK(K100)),1,0)</ns0:f>
        <ns0:v>0</ns0:v>
      </ns0:c>
      <ns0:c r="AB100" s="2" t="n">
        <ns0:f>IF(LEN(S100)&gt;0,1,0)</ns0:f>
        <ns0:v>0</ns0:v>
      </ns0:c>
    </ns0:row>
    <ns0:row r="101" ht="15" hidden="0" customHeight="1">
      <ns0:c r="A101" s="7"/>
      <ns0:c r="B101" s="7"/>
      <ns0:c r="C101" s="7"/>
      <ns0:c r="D101" s="7"/>
      <ns0:c r="E101" s="7"/>
      <ns0:c r="F101" s="8"/>
      <ns0:c r="G101" s="8"/>
      <ns0:c r="H101" s="9"/>
      <ns0:c r="I101" s="9"/>
      <ns0:c r="J101" s="9"/>
      <ns0:c r="K101" s="9"/>
      <ns0:c r="L101" s="9"/>
      <ns0:c r="M101" s="10" t="str">
        <ns0:f>IF(OR(ISBLANK(H101),ISBLANK(J101)),"",H101*J101/1000)</ns0:f>
      </ns0:c>
      <ns0:c r="N101" s="10" t="str">
        <ns0:f>IF(B101="Scope 2",IF(OR(ISBLANK(H101),ISBLANK(K101)),"",H101*K101/1000),M101)</ns0:f>
      </ns0:c>
      <ns0:c r="O101" s="7"/>
      <ns0:c r="P101" s="7"/>
      <ns0:c r="Q101" s="7"/>
      <ns0:c r="R101" s="7"/>
      <ns0:c r="S101" s="3" t="str">
        <ns0:f>IF(AND(B101="",C101=""),"",IF(COUNTIFS($W$4:$W$24,C101,$X$4:$X$24,B101)=1,"","Verifica Scope e categoria"))</ns0:f>
      </ns0:c>
      <ns0:c r="T101" s="3" t="n">
        <ns0:f>IF(COUNTA(A101:L101,O101:R101)=0,0,1)</ns0:f>
        <ns0:v>0</ns0:v>
      </ns0:c>
      <ns0:c r="U101" s="3" t="n">
        <ns0:f>IF(AND(ISNUMBER(H101),ISBLANK(J101)),1,0)</ns0:f>
        <ns0:v>0</ns0:v>
      </ns0:c>
      <ns0:c r="V101" s="3" t="n">
        <ns0:f>IF(AND(ISBLANK(H101),OR(ISNUMBER(J101),ISNUMBER(K101))),1,0)</ns0:f>
        <ns0:v>0</ns0:v>
      </ns0:c>
      <ns0:c r="W101" s="3"/>
      <ns0:c r="X101" s="3"/>
      <ns0:c r="Y101" s="2" t="n">
        <ns0:f>IF(AND(T101=1,ISBLANK(P101)),1,0)</ns0:f>
        <ns0:v>0</ns0:v>
      </ns0:c>
      <ns0:c r="Z101" s="2" t="n">
        <ns0:f>IF(AND(T101=1,R101&lt;&gt;"Revisionato"),1,0)</ns0:f>
        <ns0:v>0</ns0:v>
      </ns0:c>
      <ns0:c r="AA101" s="2" t="n">
        <ns0:f>IF(AND(B101="Scope 2",ISNUMBER(H101),ISBLANK(K101)),1,0)</ns0:f>
        <ns0:v>0</ns0:v>
      </ns0:c>
      <ns0:c r="AB101" s="2" t="n">
        <ns0:f>IF(LEN(S101)&gt;0,1,0)</ns0:f>
        <ns0:v>0</ns0:v>
      </ns0:c>
    </ns0:row>
    <ns0:row r="102" ht="15" hidden="0" customHeight="1">
      <ns0:c r="A102" s="7"/>
      <ns0:c r="B102" s="7"/>
      <ns0:c r="C102" s="7"/>
      <ns0:c r="D102" s="7"/>
      <ns0:c r="E102" s="7"/>
      <ns0:c r="F102" s="8"/>
      <ns0:c r="G102" s="8"/>
      <ns0:c r="H102" s="9"/>
      <ns0:c r="I102" s="9"/>
      <ns0:c r="J102" s="9"/>
      <ns0:c r="K102" s="9"/>
      <ns0:c r="L102" s="9"/>
      <ns0:c r="M102" s="10" t="str">
        <ns0:f>IF(OR(ISBLANK(H102),ISBLANK(J102)),"",H102*J102/1000)</ns0:f>
      </ns0:c>
      <ns0:c r="N102" s="10" t="str">
        <ns0:f>IF(B102="Scope 2",IF(OR(ISBLANK(H102),ISBLANK(K102)),"",H102*K102/1000),M102)</ns0:f>
      </ns0:c>
      <ns0:c r="O102" s="7"/>
      <ns0:c r="P102" s="7"/>
      <ns0:c r="Q102" s="7"/>
      <ns0:c r="R102" s="7"/>
      <ns0:c r="S102" s="3" t="str">
        <ns0:f>IF(AND(B102="",C102=""),"",IF(COUNTIFS($W$4:$W$24,C102,$X$4:$X$24,B102)=1,"","Verifica Scope e categoria"))</ns0:f>
      </ns0:c>
      <ns0:c r="T102" s="3" t="n">
        <ns0:f>IF(COUNTA(A102:L102,O102:R102)=0,0,1)</ns0:f>
        <ns0:v>0</ns0:v>
      </ns0:c>
      <ns0:c r="U102" s="3" t="n">
        <ns0:f>IF(AND(ISNUMBER(H102),ISBLANK(J102)),1,0)</ns0:f>
        <ns0:v>0</ns0:v>
      </ns0:c>
      <ns0:c r="V102" s="3" t="n">
        <ns0:f>IF(AND(ISBLANK(H102),OR(ISNUMBER(J102),ISNUMBER(K102))),1,0)</ns0:f>
        <ns0:v>0</ns0:v>
      </ns0:c>
      <ns0:c r="W102" s="3"/>
      <ns0:c r="X102" s="3"/>
      <ns0:c r="Y102" s="2" t="n">
        <ns0:f>IF(AND(T102=1,ISBLANK(P102)),1,0)</ns0:f>
        <ns0:v>0</ns0:v>
      </ns0:c>
      <ns0:c r="Z102" s="2" t="n">
        <ns0:f>IF(AND(T102=1,R102&lt;&gt;"Revisionato"),1,0)</ns0:f>
        <ns0:v>0</ns0:v>
      </ns0:c>
      <ns0:c r="AA102" s="2" t="n">
        <ns0:f>IF(AND(B102="Scope 2",ISNUMBER(H102),ISBLANK(K102)),1,0)</ns0:f>
        <ns0:v>0</ns0:v>
      </ns0:c>
      <ns0:c r="AB102" s="2" t="n">
        <ns0:f>IF(LEN(S102)&gt;0,1,0)</ns0:f>
        <ns0:v>0</ns0:v>
      </ns0:c>
    </ns0:row>
    <ns0:row r="103" ht="15" hidden="0" customHeight="1">
      <ns0:c r="A103" s="7"/>
      <ns0:c r="B103" s="7"/>
      <ns0:c r="C103" s="7"/>
      <ns0:c r="D103" s="7"/>
      <ns0:c r="E103" s="7"/>
      <ns0:c r="F103" s="8"/>
      <ns0:c r="G103" s="8"/>
      <ns0:c r="H103" s="9"/>
      <ns0:c r="I103" s="9"/>
      <ns0:c r="J103" s="9"/>
      <ns0:c r="K103" s="9"/>
      <ns0:c r="L103" s="9"/>
      <ns0:c r="M103" s="10" t="str">
        <ns0:f>IF(OR(ISBLANK(H103),ISBLANK(J103)),"",H103*J103/1000)</ns0:f>
      </ns0:c>
      <ns0:c r="N103" s="10" t="str">
        <ns0:f>IF(B103="Scope 2",IF(OR(ISBLANK(H103),ISBLANK(K103)),"",H103*K103/1000),M103)</ns0:f>
      </ns0:c>
      <ns0:c r="O103" s="7"/>
      <ns0:c r="P103" s="7"/>
      <ns0:c r="Q103" s="7"/>
      <ns0:c r="R103" s="7"/>
      <ns0:c r="S103" s="3" t="str">
        <ns0:f>IF(AND(B103="",C103=""),"",IF(COUNTIFS($W$4:$W$24,C103,$X$4:$X$24,B103)=1,"","Verifica Scope e categoria"))</ns0:f>
      </ns0:c>
      <ns0:c r="T103" s="3" t="n">
        <ns0:f>IF(COUNTA(A103:L103,O103:R103)=0,0,1)</ns0:f>
        <ns0:v>0</ns0:v>
      </ns0:c>
      <ns0:c r="U103" s="3" t="n">
        <ns0:f>IF(AND(ISNUMBER(H103),ISBLANK(J103)),1,0)</ns0:f>
        <ns0:v>0</ns0:v>
      </ns0:c>
      <ns0:c r="V103" s="3" t="n">
        <ns0:f>IF(AND(ISBLANK(H103),OR(ISNUMBER(J103),ISNUMBER(K103))),1,0)</ns0:f>
        <ns0:v>0</ns0:v>
      </ns0:c>
      <ns0:c r="W103" s="3"/>
      <ns0:c r="X103" s="3"/>
      <ns0:c r="Y103" s="2" t="n">
        <ns0:f>IF(AND(T103=1,ISBLANK(P103)),1,0)</ns0:f>
        <ns0:v>0</ns0:v>
      </ns0:c>
      <ns0:c r="Z103" s="2" t="n">
        <ns0:f>IF(AND(T103=1,R103&lt;&gt;"Revisionato"),1,0)</ns0:f>
        <ns0:v>0</ns0:v>
      </ns0:c>
      <ns0:c r="AA103" s="2" t="n">
        <ns0:f>IF(AND(B103="Scope 2",ISNUMBER(H103),ISBLANK(K103)),1,0)</ns0:f>
        <ns0:v>0</ns0:v>
      </ns0:c>
      <ns0:c r="AB103" s="2" t="n">
        <ns0:f>IF(LEN(S103)&gt;0,1,0)</ns0:f>
        <ns0:v>0</ns0:v>
      </ns0:c>
    </ns0:row>
    <ns0:row r="104" ht="15" hidden="0" customHeight="1">
      <ns0:c r="A104" s="7"/>
      <ns0:c r="B104" s="7"/>
      <ns0:c r="C104" s="7"/>
      <ns0:c r="D104" s="7"/>
      <ns0:c r="E104" s="7"/>
      <ns0:c r="F104" s="8"/>
      <ns0:c r="G104" s="8"/>
      <ns0:c r="H104" s="9"/>
      <ns0:c r="I104" s="9"/>
      <ns0:c r="J104" s="9"/>
      <ns0:c r="K104" s="9"/>
      <ns0:c r="L104" s="9"/>
      <ns0:c r="M104" s="10" t="str">
        <ns0:f>IF(OR(ISBLANK(H104),ISBLANK(J104)),"",H104*J104/1000)</ns0:f>
      </ns0:c>
      <ns0:c r="N104" s="10" t="str">
        <ns0:f>IF(B104="Scope 2",IF(OR(ISBLANK(H104),ISBLANK(K104)),"",H104*K104/1000),M104)</ns0:f>
      </ns0:c>
      <ns0:c r="O104" s="7"/>
      <ns0:c r="P104" s="7"/>
      <ns0:c r="Q104" s="7"/>
      <ns0:c r="R104" s="7"/>
      <ns0:c r="S104" s="3" t="str">
        <ns0:f>IF(AND(B104="",C104=""),"",IF(COUNTIFS($W$4:$W$24,C104,$X$4:$X$24,B104)=1,"","Verifica Scope e categoria"))</ns0:f>
      </ns0:c>
      <ns0:c r="T104" s="3" t="n">
        <ns0:f>IF(COUNTA(A104:L104,O104:R104)=0,0,1)</ns0:f>
        <ns0:v>0</ns0:v>
      </ns0:c>
      <ns0:c r="U104" s="3" t="n">
        <ns0:f>IF(AND(ISNUMBER(H104),ISBLANK(J104)),1,0)</ns0:f>
        <ns0:v>0</ns0:v>
      </ns0:c>
      <ns0:c r="V104" s="3" t="n">
        <ns0:f>IF(AND(ISBLANK(H104),OR(ISNUMBER(J104),ISNUMBER(K104))),1,0)</ns0:f>
        <ns0:v>0</ns0:v>
      </ns0:c>
      <ns0:c r="W104" s="3"/>
      <ns0:c r="X104" s="3"/>
      <ns0:c r="Y104" s="2" t="n">
        <ns0:f>IF(AND(T104=1,ISBLANK(P104)),1,0)</ns0:f>
        <ns0:v>0</ns0:v>
      </ns0:c>
      <ns0:c r="Z104" s="2" t="n">
        <ns0:f>IF(AND(T104=1,R104&lt;&gt;"Revisionato"),1,0)</ns0:f>
        <ns0:v>0</ns0:v>
      </ns0:c>
      <ns0:c r="AA104" s="2" t="n">
        <ns0:f>IF(AND(B104="Scope 2",ISNUMBER(H104),ISBLANK(K104)),1,0)</ns0:f>
        <ns0:v>0</ns0:v>
      </ns0:c>
      <ns0:c r="AB104" s="2" t="n">
        <ns0:f>IF(LEN(S104)&gt;0,1,0)</ns0:f>
        <ns0:v>0</ns0:v>
      </ns0:c>
    </ns0:row>
    <ns0:row r="105" ht="15" hidden="0" customHeight="1">
      <ns0:c r="A105" s="7"/>
      <ns0:c r="B105" s="7"/>
      <ns0:c r="C105" s="7"/>
      <ns0:c r="D105" s="7"/>
      <ns0:c r="E105" s="7"/>
      <ns0:c r="F105" s="8"/>
      <ns0:c r="G105" s="8"/>
      <ns0:c r="H105" s="9"/>
      <ns0:c r="I105" s="9"/>
      <ns0:c r="J105" s="9"/>
      <ns0:c r="K105" s="9"/>
      <ns0:c r="L105" s="9"/>
      <ns0:c r="M105" s="10" t="str">
        <ns0:f>IF(OR(ISBLANK(H105),ISBLANK(J105)),"",H105*J105/1000)</ns0:f>
      </ns0:c>
      <ns0:c r="N105" s="10" t="str">
        <ns0:f>IF(B105="Scope 2",IF(OR(ISBLANK(H105),ISBLANK(K105)),"",H105*K105/1000),M105)</ns0:f>
      </ns0:c>
      <ns0:c r="O105" s="7"/>
      <ns0:c r="P105" s="7"/>
      <ns0:c r="Q105" s="7"/>
      <ns0:c r="R105" s="7"/>
      <ns0:c r="S105" s="3" t="str">
        <ns0:f>IF(AND(B105="",C105=""),"",IF(COUNTIFS($W$4:$W$24,C105,$X$4:$X$24,B105)=1,"","Verifica Scope e categoria"))</ns0:f>
      </ns0:c>
      <ns0:c r="T105" s="3" t="n">
        <ns0:f>IF(COUNTA(A105:L105,O105:R105)=0,0,1)</ns0:f>
        <ns0:v>0</ns0:v>
      </ns0:c>
      <ns0:c r="U105" s="3" t="n">
        <ns0:f>IF(AND(ISNUMBER(H105),ISBLANK(J105)),1,0)</ns0:f>
        <ns0:v>0</ns0:v>
      </ns0:c>
      <ns0:c r="V105" s="3" t="n">
        <ns0:f>IF(AND(ISBLANK(H105),OR(ISNUMBER(J105),ISNUMBER(K105))),1,0)</ns0:f>
        <ns0:v>0</ns0:v>
      </ns0:c>
      <ns0:c r="W105" s="3"/>
      <ns0:c r="X105" s="3"/>
      <ns0:c r="Y105" s="2" t="n">
        <ns0:f>IF(AND(T105=1,ISBLANK(P105)),1,0)</ns0:f>
        <ns0:v>0</ns0:v>
      </ns0:c>
      <ns0:c r="Z105" s="2" t="n">
        <ns0:f>IF(AND(T105=1,R105&lt;&gt;"Revisionato"),1,0)</ns0:f>
        <ns0:v>0</ns0:v>
      </ns0:c>
      <ns0:c r="AA105" s="2" t="n">
        <ns0:f>IF(AND(B105="Scope 2",ISNUMBER(H105),ISBLANK(K105)),1,0)</ns0:f>
        <ns0:v>0</ns0:v>
      </ns0:c>
      <ns0:c r="AB105" s="2" t="n">
        <ns0:f>IF(LEN(S105)&gt;0,1,0)</ns0:f>
        <ns0:v>0</ns0:v>
      </ns0:c>
    </ns0:row>
    <ns0:row r="106" ht="15" hidden="0" customHeight="1">
      <ns0:c r="A106" s="7"/>
      <ns0:c r="B106" s="7"/>
      <ns0:c r="C106" s="7"/>
      <ns0:c r="D106" s="7"/>
      <ns0:c r="E106" s="7"/>
      <ns0:c r="F106" s="8"/>
      <ns0:c r="G106" s="8"/>
      <ns0:c r="H106" s="9"/>
      <ns0:c r="I106" s="9"/>
      <ns0:c r="J106" s="9"/>
      <ns0:c r="K106" s="9"/>
      <ns0:c r="L106" s="9"/>
      <ns0:c r="M106" s="10" t="str">
        <ns0:f>IF(OR(ISBLANK(H106),ISBLANK(J106)),"",H106*J106/1000)</ns0:f>
      </ns0:c>
      <ns0:c r="N106" s="10" t="str">
        <ns0:f>IF(B106="Scope 2",IF(OR(ISBLANK(H106),ISBLANK(K106)),"",H106*K106/1000),M106)</ns0:f>
      </ns0:c>
      <ns0:c r="O106" s="7"/>
      <ns0:c r="P106" s="7"/>
      <ns0:c r="Q106" s="7"/>
      <ns0:c r="R106" s="7"/>
      <ns0:c r="S106" s="3" t="str">
        <ns0:f>IF(AND(B106="",C106=""),"",IF(COUNTIFS($W$4:$W$24,C106,$X$4:$X$24,B106)=1,"","Verifica Scope e categoria"))</ns0:f>
      </ns0:c>
      <ns0:c r="T106" s="3" t="n">
        <ns0:f>IF(COUNTA(A106:L106,O106:R106)=0,0,1)</ns0:f>
        <ns0:v>0</ns0:v>
      </ns0:c>
      <ns0:c r="U106" s="3" t="n">
        <ns0:f>IF(AND(ISNUMBER(H106),ISBLANK(J106)),1,0)</ns0:f>
        <ns0:v>0</ns0:v>
      </ns0:c>
      <ns0:c r="V106" s="3" t="n">
        <ns0:f>IF(AND(ISBLANK(H106),OR(ISNUMBER(J106),ISNUMBER(K106))),1,0)</ns0:f>
        <ns0:v>0</ns0:v>
      </ns0:c>
      <ns0:c r="W106" s="3"/>
      <ns0:c r="X106" s="3"/>
      <ns0:c r="Y106" s="2" t="n">
        <ns0:f>IF(AND(T106=1,ISBLANK(P106)),1,0)</ns0:f>
        <ns0:v>0</ns0:v>
      </ns0:c>
      <ns0:c r="Z106" s="2" t="n">
        <ns0:f>IF(AND(T106=1,R106&lt;&gt;"Revisionato"),1,0)</ns0:f>
        <ns0:v>0</ns0:v>
      </ns0:c>
      <ns0:c r="AA106" s="2" t="n">
        <ns0:f>IF(AND(B106="Scope 2",ISNUMBER(H106),ISBLANK(K106)),1,0)</ns0:f>
        <ns0:v>0</ns0:v>
      </ns0:c>
      <ns0:c r="AB106" s="2" t="n">
        <ns0:f>IF(LEN(S106)&gt;0,1,0)</ns0:f>
        <ns0:v>0</ns0:v>
      </ns0:c>
    </ns0:row>
    <ns0:row r="107" ht="15" hidden="0" customHeight="1">
      <ns0:c r="A107" s="7"/>
      <ns0:c r="B107" s="7"/>
      <ns0:c r="C107" s="7"/>
      <ns0:c r="D107" s="7"/>
      <ns0:c r="E107" s="7"/>
      <ns0:c r="F107" s="8"/>
      <ns0:c r="G107" s="8"/>
      <ns0:c r="H107" s="9"/>
      <ns0:c r="I107" s="9"/>
      <ns0:c r="J107" s="9"/>
      <ns0:c r="K107" s="9"/>
      <ns0:c r="L107" s="9"/>
      <ns0:c r="M107" s="10" t="str">
        <ns0:f>IF(OR(ISBLANK(H107),ISBLANK(J107)),"",H107*J107/1000)</ns0:f>
      </ns0:c>
      <ns0:c r="N107" s="10" t="str">
        <ns0:f>IF(B107="Scope 2",IF(OR(ISBLANK(H107),ISBLANK(K107)),"",H107*K107/1000),M107)</ns0:f>
      </ns0:c>
      <ns0:c r="O107" s="7"/>
      <ns0:c r="P107" s="7"/>
      <ns0:c r="Q107" s="7"/>
      <ns0:c r="R107" s="7"/>
      <ns0:c r="S107" s="3" t="str">
        <ns0:f>IF(AND(B107="",C107=""),"",IF(COUNTIFS($W$4:$W$24,C107,$X$4:$X$24,B107)=1,"","Verifica Scope e categoria"))</ns0:f>
      </ns0:c>
      <ns0:c r="T107" s="3" t="n">
        <ns0:f>IF(COUNTA(A107:L107,O107:R107)=0,0,1)</ns0:f>
        <ns0:v>0</ns0:v>
      </ns0:c>
      <ns0:c r="U107" s="3" t="n">
        <ns0:f>IF(AND(ISNUMBER(H107),ISBLANK(J107)),1,0)</ns0:f>
        <ns0:v>0</ns0:v>
      </ns0:c>
      <ns0:c r="V107" s="3" t="n">
        <ns0:f>IF(AND(ISBLANK(H107),OR(ISNUMBER(J107),ISNUMBER(K107))),1,0)</ns0:f>
        <ns0:v>0</ns0:v>
      </ns0:c>
      <ns0:c r="W107" s="3"/>
      <ns0:c r="X107" s="3"/>
      <ns0:c r="Y107" s="2" t="n">
        <ns0:f>IF(AND(T107=1,ISBLANK(P107)),1,0)</ns0:f>
        <ns0:v>0</ns0:v>
      </ns0:c>
      <ns0:c r="Z107" s="2" t="n">
        <ns0:f>IF(AND(T107=1,R107&lt;&gt;"Revisionato"),1,0)</ns0:f>
        <ns0:v>0</ns0:v>
      </ns0:c>
      <ns0:c r="AA107" s="2" t="n">
        <ns0:f>IF(AND(B107="Scope 2",ISNUMBER(H107),ISBLANK(K107)),1,0)</ns0:f>
        <ns0:v>0</ns0:v>
      </ns0:c>
      <ns0:c r="AB107" s="2" t="n">
        <ns0:f>IF(LEN(S107)&gt;0,1,0)</ns0:f>
        <ns0:v>0</ns0:v>
      </ns0:c>
    </ns0:row>
    <ns0:row r="108" ht="15" hidden="0" customHeight="1">
      <ns0:c r="A108" s="7"/>
      <ns0:c r="B108" s="7"/>
      <ns0:c r="C108" s="7"/>
      <ns0:c r="D108" s="7"/>
      <ns0:c r="E108" s="7"/>
      <ns0:c r="F108" s="8"/>
      <ns0:c r="G108" s="8"/>
      <ns0:c r="H108" s="9"/>
      <ns0:c r="I108" s="9"/>
      <ns0:c r="J108" s="9"/>
      <ns0:c r="K108" s="9"/>
      <ns0:c r="L108" s="9"/>
      <ns0:c r="M108" s="10" t="str">
        <ns0:f>IF(OR(ISBLANK(H108),ISBLANK(J108)),"",H108*J108/1000)</ns0:f>
      </ns0:c>
      <ns0:c r="N108" s="10" t="str">
        <ns0:f>IF(B108="Scope 2",IF(OR(ISBLANK(H108),ISBLANK(K108)),"",H108*K108/1000),M108)</ns0:f>
      </ns0:c>
      <ns0:c r="O108" s="7"/>
      <ns0:c r="P108" s="7"/>
      <ns0:c r="Q108" s="7"/>
      <ns0:c r="R108" s="7"/>
      <ns0:c r="S108" s="3" t="str">
        <ns0:f>IF(AND(B108="",C108=""),"",IF(COUNTIFS($W$4:$W$24,C108,$X$4:$X$24,B108)=1,"","Verifica Scope e categoria"))</ns0:f>
      </ns0:c>
      <ns0:c r="T108" s="3" t="n">
        <ns0:f>IF(COUNTA(A108:L108,O108:R108)=0,0,1)</ns0:f>
        <ns0:v>0</ns0:v>
      </ns0:c>
      <ns0:c r="U108" s="3" t="n">
        <ns0:f>IF(AND(ISNUMBER(H108),ISBLANK(J108)),1,0)</ns0:f>
        <ns0:v>0</ns0:v>
      </ns0:c>
      <ns0:c r="V108" s="3" t="n">
        <ns0:f>IF(AND(ISBLANK(H108),OR(ISNUMBER(J108),ISNUMBER(K108))),1,0)</ns0:f>
        <ns0:v>0</ns0:v>
      </ns0:c>
      <ns0:c r="W108" s="3"/>
      <ns0:c r="X108" s="3"/>
      <ns0:c r="Y108" s="2" t="n">
        <ns0:f>IF(AND(T108=1,ISBLANK(P108)),1,0)</ns0:f>
        <ns0:v>0</ns0:v>
      </ns0:c>
      <ns0:c r="Z108" s="2" t="n">
        <ns0:f>IF(AND(T108=1,R108&lt;&gt;"Revisionato"),1,0)</ns0:f>
        <ns0:v>0</ns0:v>
      </ns0:c>
      <ns0:c r="AA108" s="2" t="n">
        <ns0:f>IF(AND(B108="Scope 2",ISNUMBER(H108),ISBLANK(K108)),1,0)</ns0:f>
        <ns0:v>0</ns0:v>
      </ns0:c>
      <ns0:c r="AB108" s="2" t="n">
        <ns0:f>IF(LEN(S108)&gt;0,1,0)</ns0:f>
        <ns0:v>0</ns0:v>
      </ns0:c>
    </ns0:row>
    <ns0:row r="109" ht="15" hidden="0" customHeight="1">
      <ns0:c r="A109" s="7"/>
      <ns0:c r="B109" s="7"/>
      <ns0:c r="C109" s="7"/>
      <ns0:c r="D109" s="7"/>
      <ns0:c r="E109" s="7"/>
      <ns0:c r="F109" s="8"/>
      <ns0:c r="G109" s="8"/>
      <ns0:c r="H109" s="9"/>
      <ns0:c r="I109" s="9"/>
      <ns0:c r="J109" s="9"/>
      <ns0:c r="K109" s="9"/>
      <ns0:c r="L109" s="9"/>
      <ns0:c r="M109" s="10" t="str">
        <ns0:f>IF(OR(ISBLANK(H109),ISBLANK(J109)),"",H109*J109/1000)</ns0:f>
      </ns0:c>
      <ns0:c r="N109" s="10" t="str">
        <ns0:f>IF(B109="Scope 2",IF(OR(ISBLANK(H109),ISBLANK(K109)),"",H109*K109/1000),M109)</ns0:f>
      </ns0:c>
      <ns0:c r="O109" s="7"/>
      <ns0:c r="P109" s="7"/>
      <ns0:c r="Q109" s="7"/>
      <ns0:c r="R109" s="7"/>
      <ns0:c r="S109" s="3" t="str">
        <ns0:f>IF(AND(B109="",C109=""),"",IF(COUNTIFS($W$4:$W$24,C109,$X$4:$X$24,B109)=1,"","Verifica Scope e categoria"))</ns0:f>
      </ns0:c>
      <ns0:c r="T109" s="3" t="n">
        <ns0:f>IF(COUNTA(A109:L109,O109:R109)=0,0,1)</ns0:f>
        <ns0:v>0</ns0:v>
      </ns0:c>
      <ns0:c r="U109" s="3" t="n">
        <ns0:f>IF(AND(ISNUMBER(H109),ISBLANK(J109)),1,0)</ns0:f>
        <ns0:v>0</ns0:v>
      </ns0:c>
      <ns0:c r="V109" s="3" t="n">
        <ns0:f>IF(AND(ISBLANK(H109),OR(ISNUMBER(J109),ISNUMBER(K109))),1,0)</ns0:f>
        <ns0:v>0</ns0:v>
      </ns0:c>
      <ns0:c r="W109" s="3"/>
      <ns0:c r="X109" s="3"/>
      <ns0:c r="Y109" s="2" t="n">
        <ns0:f>IF(AND(T109=1,ISBLANK(P109)),1,0)</ns0:f>
        <ns0:v>0</ns0:v>
      </ns0:c>
      <ns0:c r="Z109" s="2" t="n">
        <ns0:f>IF(AND(T109=1,R109&lt;&gt;"Revisionato"),1,0)</ns0:f>
        <ns0:v>0</ns0:v>
      </ns0:c>
      <ns0:c r="AA109" s="2" t="n">
        <ns0:f>IF(AND(B109="Scope 2",ISNUMBER(H109),ISBLANK(K109)),1,0)</ns0:f>
        <ns0:v>0</ns0:v>
      </ns0:c>
      <ns0:c r="AB109" s="2" t="n">
        <ns0:f>IF(LEN(S109)&gt;0,1,0)</ns0:f>
        <ns0:v>0</ns0:v>
      </ns0:c>
    </ns0:row>
    <ns0:row r="110" ht="15" hidden="0" customHeight="1">
      <ns0:c r="A110" s="7"/>
      <ns0:c r="B110" s="7"/>
      <ns0:c r="C110" s="7"/>
      <ns0:c r="D110" s="7"/>
      <ns0:c r="E110" s="7"/>
      <ns0:c r="F110" s="8"/>
      <ns0:c r="G110" s="8"/>
      <ns0:c r="H110" s="9"/>
      <ns0:c r="I110" s="9"/>
      <ns0:c r="J110" s="9"/>
      <ns0:c r="K110" s="9"/>
      <ns0:c r="L110" s="9"/>
      <ns0:c r="M110" s="10" t="str">
        <ns0:f>IF(OR(ISBLANK(H110),ISBLANK(J110)),"",H110*J110/1000)</ns0:f>
      </ns0:c>
      <ns0:c r="N110" s="10" t="str">
        <ns0:f>IF(B110="Scope 2",IF(OR(ISBLANK(H110),ISBLANK(K110)),"",H110*K110/1000),M110)</ns0:f>
      </ns0:c>
      <ns0:c r="O110" s="7"/>
      <ns0:c r="P110" s="7"/>
      <ns0:c r="Q110" s="7"/>
      <ns0:c r="R110" s="7"/>
      <ns0:c r="S110" s="3" t="str">
        <ns0:f>IF(AND(B110="",C110=""),"",IF(COUNTIFS($W$4:$W$24,C110,$X$4:$X$24,B110)=1,"","Verifica Scope e categoria"))</ns0:f>
      </ns0:c>
      <ns0:c r="T110" s="3" t="n">
        <ns0:f>IF(COUNTA(A110:L110,O110:R110)=0,0,1)</ns0:f>
        <ns0:v>0</ns0:v>
      </ns0:c>
      <ns0:c r="U110" s="3" t="n">
        <ns0:f>IF(AND(ISNUMBER(H110),ISBLANK(J110)),1,0)</ns0:f>
        <ns0:v>0</ns0:v>
      </ns0:c>
      <ns0:c r="V110" s="3" t="n">
        <ns0:f>IF(AND(ISBLANK(H110),OR(ISNUMBER(J110),ISNUMBER(K110))),1,0)</ns0:f>
        <ns0:v>0</ns0:v>
      </ns0:c>
      <ns0:c r="W110" s="3"/>
      <ns0:c r="X110" s="3"/>
      <ns0:c r="Y110" s="2" t="n">
        <ns0:f>IF(AND(T110=1,ISBLANK(P110)),1,0)</ns0:f>
        <ns0:v>0</ns0:v>
      </ns0:c>
      <ns0:c r="Z110" s="2" t="n">
        <ns0:f>IF(AND(T110=1,R110&lt;&gt;"Revisionato"),1,0)</ns0:f>
        <ns0:v>0</ns0:v>
      </ns0:c>
      <ns0:c r="AA110" s="2" t="n">
        <ns0:f>IF(AND(B110="Scope 2",ISNUMBER(H110),ISBLANK(K110)),1,0)</ns0:f>
        <ns0:v>0</ns0:v>
      </ns0:c>
      <ns0:c r="AB110" s="2" t="n">
        <ns0:f>IF(LEN(S110)&gt;0,1,0)</ns0:f>
        <ns0:v>0</ns0:v>
      </ns0:c>
    </ns0:row>
    <ns0:row r="111" ht="15" hidden="0" customHeight="1">
      <ns0:c r="A111" s="7"/>
      <ns0:c r="B111" s="7"/>
      <ns0:c r="C111" s="7"/>
      <ns0:c r="D111" s="7"/>
      <ns0:c r="E111" s="7"/>
      <ns0:c r="F111" s="8"/>
      <ns0:c r="G111" s="8"/>
      <ns0:c r="H111" s="9"/>
      <ns0:c r="I111" s="9"/>
      <ns0:c r="J111" s="9"/>
      <ns0:c r="K111" s="9"/>
      <ns0:c r="L111" s="9"/>
      <ns0:c r="M111" s="10" t="str">
        <ns0:f>IF(OR(ISBLANK(H111),ISBLANK(J111)),"",H111*J111/1000)</ns0:f>
      </ns0:c>
      <ns0:c r="N111" s="10" t="str">
        <ns0:f>IF(B111="Scope 2",IF(OR(ISBLANK(H111),ISBLANK(K111)),"",H111*K111/1000),M111)</ns0:f>
      </ns0:c>
      <ns0:c r="O111" s="7"/>
      <ns0:c r="P111" s="7"/>
      <ns0:c r="Q111" s="7"/>
      <ns0:c r="R111" s="7"/>
      <ns0:c r="S111" s="3" t="str">
        <ns0:f>IF(AND(B111="",C111=""),"",IF(COUNTIFS($W$4:$W$24,C111,$X$4:$X$24,B111)=1,"","Verifica Scope e categoria"))</ns0:f>
      </ns0:c>
      <ns0:c r="T111" s="3" t="n">
        <ns0:f>IF(COUNTA(A111:L111,O111:R111)=0,0,1)</ns0:f>
        <ns0:v>0</ns0:v>
      </ns0:c>
      <ns0:c r="U111" s="3" t="n">
        <ns0:f>IF(AND(ISNUMBER(H111),ISBLANK(J111)),1,0)</ns0:f>
        <ns0:v>0</ns0:v>
      </ns0:c>
      <ns0:c r="V111" s="3" t="n">
        <ns0:f>IF(AND(ISBLANK(H111),OR(ISNUMBER(J111),ISNUMBER(K111))),1,0)</ns0:f>
        <ns0:v>0</ns0:v>
      </ns0:c>
      <ns0:c r="W111" s="3"/>
      <ns0:c r="X111" s="3"/>
      <ns0:c r="Y111" s="2" t="n">
        <ns0:f>IF(AND(T111=1,ISBLANK(P111)),1,0)</ns0:f>
        <ns0:v>0</ns0:v>
      </ns0:c>
      <ns0:c r="Z111" s="2" t="n">
        <ns0:f>IF(AND(T111=1,R111&lt;&gt;"Revisionato"),1,0)</ns0:f>
        <ns0:v>0</ns0:v>
      </ns0:c>
      <ns0:c r="AA111" s="2" t="n">
        <ns0:f>IF(AND(B111="Scope 2",ISNUMBER(H111),ISBLANK(K111)),1,0)</ns0:f>
        <ns0:v>0</ns0:v>
      </ns0:c>
      <ns0:c r="AB111" s="2" t="n">
        <ns0:f>IF(LEN(S111)&gt;0,1,0)</ns0:f>
        <ns0:v>0</ns0:v>
      </ns0:c>
    </ns0:row>
    <ns0:row r="112" ht="15" hidden="0" customHeight="1">
      <ns0:c r="A112" s="7"/>
      <ns0:c r="B112" s="7"/>
      <ns0:c r="C112" s="7"/>
      <ns0:c r="D112" s="7"/>
      <ns0:c r="E112" s="7"/>
      <ns0:c r="F112" s="8"/>
      <ns0:c r="G112" s="8"/>
      <ns0:c r="H112" s="9"/>
      <ns0:c r="I112" s="9"/>
      <ns0:c r="J112" s="9"/>
      <ns0:c r="K112" s="9"/>
      <ns0:c r="L112" s="9"/>
      <ns0:c r="M112" s="10" t="str">
        <ns0:f>IF(OR(ISBLANK(H112),ISBLANK(J112)),"",H112*J112/1000)</ns0:f>
      </ns0:c>
      <ns0:c r="N112" s="10" t="str">
        <ns0:f>IF(B112="Scope 2",IF(OR(ISBLANK(H112),ISBLANK(K112)),"",H112*K112/1000),M112)</ns0:f>
      </ns0:c>
      <ns0:c r="O112" s="7"/>
      <ns0:c r="P112" s="7"/>
      <ns0:c r="Q112" s="7"/>
      <ns0:c r="R112" s="7"/>
      <ns0:c r="S112" s="3" t="str">
        <ns0:f>IF(AND(B112="",C112=""),"",IF(COUNTIFS($W$4:$W$24,C112,$X$4:$X$24,B112)=1,"","Verifica Scope e categoria"))</ns0:f>
      </ns0:c>
      <ns0:c r="T112" s="3" t="n">
        <ns0:f>IF(COUNTA(A112:L112,O112:R112)=0,0,1)</ns0:f>
        <ns0:v>0</ns0:v>
      </ns0:c>
      <ns0:c r="U112" s="3" t="n">
        <ns0:f>IF(AND(ISNUMBER(H112),ISBLANK(J112)),1,0)</ns0:f>
        <ns0:v>0</ns0:v>
      </ns0:c>
      <ns0:c r="V112" s="3" t="n">
        <ns0:f>IF(AND(ISBLANK(H112),OR(ISNUMBER(J112),ISNUMBER(K112))),1,0)</ns0:f>
        <ns0:v>0</ns0:v>
      </ns0:c>
      <ns0:c r="W112" s="3"/>
      <ns0:c r="X112" s="3"/>
      <ns0:c r="Y112" s="2" t="n">
        <ns0:f>IF(AND(T112=1,ISBLANK(P112)),1,0)</ns0:f>
        <ns0:v>0</ns0:v>
      </ns0:c>
      <ns0:c r="Z112" s="2" t="n">
        <ns0:f>IF(AND(T112=1,R112&lt;&gt;"Revisionato"),1,0)</ns0:f>
        <ns0:v>0</ns0:v>
      </ns0:c>
      <ns0:c r="AA112" s="2" t="n">
        <ns0:f>IF(AND(B112="Scope 2",ISNUMBER(H112),ISBLANK(K112)),1,0)</ns0:f>
        <ns0:v>0</ns0:v>
      </ns0:c>
      <ns0:c r="AB112" s="2" t="n">
        <ns0:f>IF(LEN(S112)&gt;0,1,0)</ns0:f>
        <ns0:v>0</ns0:v>
      </ns0:c>
    </ns0:row>
    <ns0:row r="113" ht="15" hidden="0" customHeight="1">
      <ns0:c r="A113" s="7"/>
      <ns0:c r="B113" s="7"/>
      <ns0:c r="C113" s="7"/>
      <ns0:c r="D113" s="7"/>
      <ns0:c r="E113" s="7"/>
      <ns0:c r="F113" s="8"/>
      <ns0:c r="G113" s="8"/>
      <ns0:c r="H113" s="9"/>
      <ns0:c r="I113" s="9"/>
      <ns0:c r="J113" s="9"/>
      <ns0:c r="K113" s="9"/>
      <ns0:c r="L113" s="9"/>
      <ns0:c r="M113" s="10" t="str">
        <ns0:f>IF(OR(ISBLANK(H113),ISBLANK(J113)),"",H113*J113/1000)</ns0:f>
      </ns0:c>
      <ns0:c r="N113" s="10" t="str">
        <ns0:f>IF(B113="Scope 2",IF(OR(ISBLANK(H113),ISBLANK(K113)),"",H113*K113/1000),M113)</ns0:f>
      </ns0:c>
      <ns0:c r="O113" s="7"/>
      <ns0:c r="P113" s="7"/>
      <ns0:c r="Q113" s="7"/>
      <ns0:c r="R113" s="7"/>
      <ns0:c r="S113" s="3" t="str">
        <ns0:f>IF(AND(B113="",C113=""),"",IF(COUNTIFS($W$4:$W$24,C113,$X$4:$X$24,B113)=1,"","Verifica Scope e categoria"))</ns0:f>
      </ns0:c>
      <ns0:c r="T113" s="3" t="n">
        <ns0:f>IF(COUNTA(A113:L113,O113:R113)=0,0,1)</ns0:f>
        <ns0:v>0</ns0:v>
      </ns0:c>
      <ns0:c r="U113" s="3" t="n">
        <ns0:f>IF(AND(ISNUMBER(H113),ISBLANK(J113)),1,0)</ns0:f>
        <ns0:v>0</ns0:v>
      </ns0:c>
      <ns0:c r="V113" s="3" t="n">
        <ns0:f>IF(AND(ISBLANK(H113),OR(ISNUMBER(J113),ISNUMBER(K113))),1,0)</ns0:f>
        <ns0:v>0</ns0:v>
      </ns0:c>
      <ns0:c r="W113" s="3"/>
      <ns0:c r="X113" s="3"/>
      <ns0:c r="Y113" s="2" t="n">
        <ns0:f>IF(AND(T113=1,ISBLANK(P113)),1,0)</ns0:f>
        <ns0:v>0</ns0:v>
      </ns0:c>
      <ns0:c r="Z113" s="2" t="n">
        <ns0:f>IF(AND(T113=1,R113&lt;&gt;"Revisionato"),1,0)</ns0:f>
        <ns0:v>0</ns0:v>
      </ns0:c>
      <ns0:c r="AA113" s="2" t="n">
        <ns0:f>IF(AND(B113="Scope 2",ISNUMBER(H113),ISBLANK(K113)),1,0)</ns0:f>
        <ns0:v>0</ns0:v>
      </ns0:c>
      <ns0:c r="AB113" s="2" t="n">
        <ns0:f>IF(LEN(S113)&gt;0,1,0)</ns0:f>
        <ns0:v>0</ns0:v>
      </ns0:c>
    </ns0:row>
    <ns0:row r="114" ht="15" hidden="0" customHeight="1">
      <ns0:c r="A114" s="7"/>
      <ns0:c r="B114" s="7"/>
      <ns0:c r="C114" s="7"/>
      <ns0:c r="D114" s="7"/>
      <ns0:c r="E114" s="7"/>
      <ns0:c r="F114" s="8"/>
      <ns0:c r="G114" s="8"/>
      <ns0:c r="H114" s="9"/>
      <ns0:c r="I114" s="9"/>
      <ns0:c r="J114" s="9"/>
      <ns0:c r="K114" s="9"/>
      <ns0:c r="L114" s="9"/>
      <ns0:c r="M114" s="10" t="str">
        <ns0:f>IF(OR(ISBLANK(H114),ISBLANK(J114)),"",H114*J114/1000)</ns0:f>
      </ns0:c>
      <ns0:c r="N114" s="10" t="str">
        <ns0:f>IF(B114="Scope 2",IF(OR(ISBLANK(H114),ISBLANK(K114)),"",H114*K114/1000),M114)</ns0:f>
      </ns0:c>
      <ns0:c r="O114" s="7"/>
      <ns0:c r="P114" s="7"/>
      <ns0:c r="Q114" s="7"/>
      <ns0:c r="R114" s="7"/>
      <ns0:c r="S114" s="3" t="str">
        <ns0:f>IF(AND(B114="",C114=""),"",IF(COUNTIFS($W$4:$W$24,C114,$X$4:$X$24,B114)=1,"","Verifica Scope e categoria"))</ns0:f>
      </ns0:c>
      <ns0:c r="T114" s="3" t="n">
        <ns0:f>IF(COUNTA(A114:L114,O114:R114)=0,0,1)</ns0:f>
        <ns0:v>0</ns0:v>
      </ns0:c>
      <ns0:c r="U114" s="3" t="n">
        <ns0:f>IF(AND(ISNUMBER(H114),ISBLANK(J114)),1,0)</ns0:f>
        <ns0:v>0</ns0:v>
      </ns0:c>
      <ns0:c r="V114" s="3" t="n">
        <ns0:f>IF(AND(ISBLANK(H114),OR(ISNUMBER(J114),ISNUMBER(K114))),1,0)</ns0:f>
        <ns0:v>0</ns0:v>
      </ns0:c>
      <ns0:c r="W114" s="3"/>
      <ns0:c r="X114" s="3"/>
      <ns0:c r="Y114" s="2" t="n">
        <ns0:f>IF(AND(T114=1,ISBLANK(P114)),1,0)</ns0:f>
        <ns0:v>0</ns0:v>
      </ns0:c>
      <ns0:c r="Z114" s="2" t="n">
        <ns0:f>IF(AND(T114=1,R114&lt;&gt;"Revisionato"),1,0)</ns0:f>
        <ns0:v>0</ns0:v>
      </ns0:c>
      <ns0:c r="AA114" s="2" t="n">
        <ns0:f>IF(AND(B114="Scope 2",ISNUMBER(H114),ISBLANK(K114)),1,0)</ns0:f>
        <ns0:v>0</ns0:v>
      </ns0:c>
      <ns0:c r="AB114" s="2" t="n">
        <ns0:f>IF(LEN(S114)&gt;0,1,0)</ns0:f>
        <ns0:v>0</ns0:v>
      </ns0:c>
    </ns0:row>
    <ns0:row r="115" ht="15" hidden="0" customHeight="1">
      <ns0:c r="A115" s="7"/>
      <ns0:c r="B115" s="7"/>
      <ns0:c r="C115" s="7"/>
      <ns0:c r="D115" s="7"/>
      <ns0:c r="E115" s="7"/>
      <ns0:c r="F115" s="8"/>
      <ns0:c r="G115" s="8"/>
      <ns0:c r="H115" s="9"/>
      <ns0:c r="I115" s="9"/>
      <ns0:c r="J115" s="9"/>
      <ns0:c r="K115" s="9"/>
      <ns0:c r="L115" s="9"/>
      <ns0:c r="M115" s="10" t="str">
        <ns0:f>IF(OR(ISBLANK(H115),ISBLANK(J115)),"",H115*J115/1000)</ns0:f>
      </ns0:c>
      <ns0:c r="N115" s="10" t="str">
        <ns0:f>IF(B115="Scope 2",IF(OR(ISBLANK(H115),ISBLANK(K115)),"",H115*K115/1000),M115)</ns0:f>
      </ns0:c>
      <ns0:c r="O115" s="7"/>
      <ns0:c r="P115" s="7"/>
      <ns0:c r="Q115" s="7"/>
      <ns0:c r="R115" s="7"/>
      <ns0:c r="S115" s="3" t="str">
        <ns0:f>IF(AND(B115="",C115=""),"",IF(COUNTIFS($W$4:$W$24,C115,$X$4:$X$24,B115)=1,"","Verifica Scope e categoria"))</ns0:f>
      </ns0:c>
      <ns0:c r="T115" s="3" t="n">
        <ns0:f>IF(COUNTA(A115:L115,O115:R115)=0,0,1)</ns0:f>
        <ns0:v>0</ns0:v>
      </ns0:c>
      <ns0:c r="U115" s="3" t="n">
        <ns0:f>IF(AND(ISNUMBER(H115),ISBLANK(J115)),1,0)</ns0:f>
        <ns0:v>0</ns0:v>
      </ns0:c>
      <ns0:c r="V115" s="3" t="n">
        <ns0:f>IF(AND(ISBLANK(H115),OR(ISNUMBER(J115),ISNUMBER(K115))),1,0)</ns0:f>
        <ns0:v>0</ns0:v>
      </ns0:c>
      <ns0:c r="W115" s="3"/>
      <ns0:c r="X115" s="3"/>
      <ns0:c r="Y115" s="2" t="n">
        <ns0:f>IF(AND(T115=1,ISBLANK(P115)),1,0)</ns0:f>
        <ns0:v>0</ns0:v>
      </ns0:c>
      <ns0:c r="Z115" s="2" t="n">
        <ns0:f>IF(AND(T115=1,R115&lt;&gt;"Revisionato"),1,0)</ns0:f>
        <ns0:v>0</ns0:v>
      </ns0:c>
      <ns0:c r="AA115" s="2" t="n">
        <ns0:f>IF(AND(B115="Scope 2",ISNUMBER(H115),ISBLANK(K115)),1,0)</ns0:f>
        <ns0:v>0</ns0:v>
      </ns0:c>
      <ns0:c r="AB115" s="2" t="n">
        <ns0:f>IF(LEN(S115)&gt;0,1,0)</ns0:f>
        <ns0:v>0</ns0:v>
      </ns0:c>
    </ns0:row>
    <ns0:row r="116" ht="15" hidden="0" customHeight="1">
      <ns0:c r="A116" s="7"/>
      <ns0:c r="B116" s="7"/>
      <ns0:c r="C116" s="7"/>
      <ns0:c r="D116" s="7"/>
      <ns0:c r="E116" s="7"/>
      <ns0:c r="F116" s="8"/>
      <ns0:c r="G116" s="8"/>
      <ns0:c r="H116" s="9"/>
      <ns0:c r="I116" s="9"/>
      <ns0:c r="J116" s="9"/>
      <ns0:c r="K116" s="9"/>
      <ns0:c r="L116" s="9"/>
      <ns0:c r="M116" s="10" t="str">
        <ns0:f>IF(OR(ISBLANK(H116),ISBLANK(J116)),"",H116*J116/1000)</ns0:f>
      </ns0:c>
      <ns0:c r="N116" s="10" t="str">
        <ns0:f>IF(B116="Scope 2",IF(OR(ISBLANK(H116),ISBLANK(K116)),"",H116*K116/1000),M116)</ns0:f>
      </ns0:c>
      <ns0:c r="O116" s="7"/>
      <ns0:c r="P116" s="7"/>
      <ns0:c r="Q116" s="7"/>
      <ns0:c r="R116" s="7"/>
      <ns0:c r="S116" s="3" t="str">
        <ns0:f>IF(AND(B116="",C116=""),"",IF(COUNTIFS($W$4:$W$24,C116,$X$4:$X$24,B116)=1,"","Verifica Scope e categoria"))</ns0:f>
      </ns0:c>
      <ns0:c r="T116" s="3" t="n">
        <ns0:f>IF(COUNTA(A116:L116,O116:R116)=0,0,1)</ns0:f>
        <ns0:v>0</ns0:v>
      </ns0:c>
      <ns0:c r="U116" s="3" t="n">
        <ns0:f>IF(AND(ISNUMBER(H116),ISBLANK(J116)),1,0)</ns0:f>
        <ns0:v>0</ns0:v>
      </ns0:c>
      <ns0:c r="V116" s="3" t="n">
        <ns0:f>IF(AND(ISBLANK(H116),OR(ISNUMBER(J116),ISNUMBER(K116))),1,0)</ns0:f>
        <ns0:v>0</ns0:v>
      </ns0:c>
      <ns0:c r="W116" s="3"/>
      <ns0:c r="X116" s="3"/>
      <ns0:c r="Y116" s="2" t="n">
        <ns0:f>IF(AND(T116=1,ISBLANK(P116)),1,0)</ns0:f>
        <ns0:v>0</ns0:v>
      </ns0:c>
      <ns0:c r="Z116" s="2" t="n">
        <ns0:f>IF(AND(T116=1,R116&lt;&gt;"Revisionato"),1,0)</ns0:f>
        <ns0:v>0</ns0:v>
      </ns0:c>
      <ns0:c r="AA116" s="2" t="n">
        <ns0:f>IF(AND(B116="Scope 2",ISNUMBER(H116),ISBLANK(K116)),1,0)</ns0:f>
        <ns0:v>0</ns0:v>
      </ns0:c>
      <ns0:c r="AB116" s="2" t="n">
        <ns0:f>IF(LEN(S116)&gt;0,1,0)</ns0:f>
        <ns0:v>0</ns0:v>
      </ns0:c>
    </ns0:row>
    <ns0:row r="117" ht="15" hidden="0" customHeight="1">
      <ns0:c r="A117" s="7"/>
      <ns0:c r="B117" s="7"/>
      <ns0:c r="C117" s="7"/>
      <ns0:c r="D117" s="7"/>
      <ns0:c r="E117" s="7"/>
      <ns0:c r="F117" s="8"/>
      <ns0:c r="G117" s="8"/>
      <ns0:c r="H117" s="9"/>
      <ns0:c r="I117" s="9"/>
      <ns0:c r="J117" s="9"/>
      <ns0:c r="K117" s="9"/>
      <ns0:c r="L117" s="9"/>
      <ns0:c r="M117" s="10" t="str">
        <ns0:f>IF(OR(ISBLANK(H117),ISBLANK(J117)),"",H117*J117/1000)</ns0:f>
      </ns0:c>
      <ns0:c r="N117" s="10" t="str">
        <ns0:f>IF(B117="Scope 2",IF(OR(ISBLANK(H117),ISBLANK(K117)),"",H117*K117/1000),M117)</ns0:f>
      </ns0:c>
      <ns0:c r="O117" s="7"/>
      <ns0:c r="P117" s="7"/>
      <ns0:c r="Q117" s="7"/>
      <ns0:c r="R117" s="7"/>
      <ns0:c r="S117" s="3" t="str">
        <ns0:f>IF(AND(B117="",C117=""),"",IF(COUNTIFS($W$4:$W$24,C117,$X$4:$X$24,B117)=1,"","Verifica Scope e categoria"))</ns0:f>
      </ns0:c>
      <ns0:c r="T117" s="3" t="n">
        <ns0:f>IF(COUNTA(A117:L117,O117:R117)=0,0,1)</ns0:f>
        <ns0:v>0</ns0:v>
      </ns0:c>
      <ns0:c r="U117" s="3" t="n">
        <ns0:f>IF(AND(ISNUMBER(H117),ISBLANK(J117)),1,0)</ns0:f>
        <ns0:v>0</ns0:v>
      </ns0:c>
      <ns0:c r="V117" s="3" t="n">
        <ns0:f>IF(AND(ISBLANK(H117),OR(ISNUMBER(J117),ISNUMBER(K117))),1,0)</ns0:f>
        <ns0:v>0</ns0:v>
      </ns0:c>
      <ns0:c r="W117" s="3"/>
      <ns0:c r="X117" s="3"/>
      <ns0:c r="Y117" s="2" t="n">
        <ns0:f>IF(AND(T117=1,ISBLANK(P117)),1,0)</ns0:f>
        <ns0:v>0</ns0:v>
      </ns0:c>
      <ns0:c r="Z117" s="2" t="n">
        <ns0:f>IF(AND(T117=1,R117&lt;&gt;"Revisionato"),1,0)</ns0:f>
        <ns0:v>0</ns0:v>
      </ns0:c>
      <ns0:c r="AA117" s="2" t="n">
        <ns0:f>IF(AND(B117="Scope 2",ISNUMBER(H117),ISBLANK(K117)),1,0)</ns0:f>
        <ns0:v>0</ns0:v>
      </ns0:c>
      <ns0:c r="AB117" s="2" t="n">
        <ns0:f>IF(LEN(S117)&gt;0,1,0)</ns0:f>
        <ns0:v>0</ns0:v>
      </ns0:c>
    </ns0:row>
    <ns0:row r="118" ht="15" hidden="0" customHeight="1">
      <ns0:c r="A118" s="7"/>
      <ns0:c r="B118" s="7"/>
      <ns0:c r="C118" s="7"/>
      <ns0:c r="D118" s="7"/>
      <ns0:c r="E118" s="7"/>
      <ns0:c r="F118" s="8"/>
      <ns0:c r="G118" s="8"/>
      <ns0:c r="H118" s="9"/>
      <ns0:c r="I118" s="9"/>
      <ns0:c r="J118" s="9"/>
      <ns0:c r="K118" s="9"/>
      <ns0:c r="L118" s="9"/>
      <ns0:c r="M118" s="10" t="str">
        <ns0:f>IF(OR(ISBLANK(H118),ISBLANK(J118)),"",H118*J118/1000)</ns0:f>
      </ns0:c>
      <ns0:c r="N118" s="10" t="str">
        <ns0:f>IF(B118="Scope 2",IF(OR(ISBLANK(H118),ISBLANK(K118)),"",H118*K118/1000),M118)</ns0:f>
      </ns0:c>
      <ns0:c r="O118" s="7"/>
      <ns0:c r="P118" s="7"/>
      <ns0:c r="Q118" s="7"/>
      <ns0:c r="R118" s="7"/>
      <ns0:c r="S118" s="3" t="str">
        <ns0:f>IF(AND(B118="",C118=""),"",IF(COUNTIFS($W$4:$W$24,C118,$X$4:$X$24,B118)=1,"","Verifica Scope e categoria"))</ns0:f>
      </ns0:c>
      <ns0:c r="T118" s="3" t="n">
        <ns0:f>IF(COUNTA(A118:L118,O118:R118)=0,0,1)</ns0:f>
        <ns0:v>0</ns0:v>
      </ns0:c>
      <ns0:c r="U118" s="3" t="n">
        <ns0:f>IF(AND(ISNUMBER(H118),ISBLANK(J118)),1,0)</ns0:f>
        <ns0:v>0</ns0:v>
      </ns0:c>
      <ns0:c r="V118" s="3" t="n">
        <ns0:f>IF(AND(ISBLANK(H118),OR(ISNUMBER(J118),ISNUMBER(K118))),1,0)</ns0:f>
        <ns0:v>0</ns0:v>
      </ns0:c>
      <ns0:c r="W118" s="3"/>
      <ns0:c r="X118" s="3"/>
      <ns0:c r="Y118" s="2" t="n">
        <ns0:f>IF(AND(T118=1,ISBLANK(P118)),1,0)</ns0:f>
        <ns0:v>0</ns0:v>
      </ns0:c>
      <ns0:c r="Z118" s="2" t="n">
        <ns0:f>IF(AND(T118=1,R118&lt;&gt;"Revisionato"),1,0)</ns0:f>
        <ns0:v>0</ns0:v>
      </ns0:c>
      <ns0:c r="AA118" s="2" t="n">
        <ns0:f>IF(AND(B118="Scope 2",ISNUMBER(H118),ISBLANK(K118)),1,0)</ns0:f>
        <ns0:v>0</ns0:v>
      </ns0:c>
      <ns0:c r="AB118" s="2" t="n">
        <ns0:f>IF(LEN(S118)&gt;0,1,0)</ns0:f>
        <ns0:v>0</ns0:v>
      </ns0:c>
    </ns0:row>
    <ns0:row r="119" ht="15" hidden="0" customHeight="1">
      <ns0:c r="A119" s="7"/>
      <ns0:c r="B119" s="7"/>
      <ns0:c r="C119" s="7"/>
      <ns0:c r="D119" s="7"/>
      <ns0:c r="E119" s="7"/>
      <ns0:c r="F119" s="8"/>
      <ns0:c r="G119" s="8"/>
      <ns0:c r="H119" s="9"/>
      <ns0:c r="I119" s="9"/>
      <ns0:c r="J119" s="9"/>
      <ns0:c r="K119" s="9"/>
      <ns0:c r="L119" s="9"/>
      <ns0:c r="M119" s="10" t="str">
        <ns0:f>IF(OR(ISBLANK(H119),ISBLANK(J119)),"",H119*J119/1000)</ns0:f>
      </ns0:c>
      <ns0:c r="N119" s="10" t="str">
        <ns0:f>IF(B119="Scope 2",IF(OR(ISBLANK(H119),ISBLANK(K119)),"",H119*K119/1000),M119)</ns0:f>
      </ns0:c>
      <ns0:c r="O119" s="7"/>
      <ns0:c r="P119" s="7"/>
      <ns0:c r="Q119" s="7"/>
      <ns0:c r="R119" s="7"/>
      <ns0:c r="S119" s="3" t="str">
        <ns0:f>IF(AND(B119="",C119=""),"",IF(COUNTIFS($W$4:$W$24,C119,$X$4:$X$24,B119)=1,"","Verifica Scope e categoria"))</ns0:f>
      </ns0:c>
      <ns0:c r="T119" s="3" t="n">
        <ns0:f>IF(COUNTA(A119:L119,O119:R119)=0,0,1)</ns0:f>
        <ns0:v>0</ns0:v>
      </ns0:c>
      <ns0:c r="U119" s="3" t="n">
        <ns0:f>IF(AND(ISNUMBER(H119),ISBLANK(J119)),1,0)</ns0:f>
        <ns0:v>0</ns0:v>
      </ns0:c>
      <ns0:c r="V119" s="3" t="n">
        <ns0:f>IF(AND(ISBLANK(H119),OR(ISNUMBER(J119),ISNUMBER(K119))),1,0)</ns0:f>
        <ns0:v>0</ns0:v>
      </ns0:c>
      <ns0:c r="W119" s="3"/>
      <ns0:c r="X119" s="3"/>
      <ns0:c r="Y119" s="2" t="n">
        <ns0:f>IF(AND(T119=1,ISBLANK(P119)),1,0)</ns0:f>
        <ns0:v>0</ns0:v>
      </ns0:c>
      <ns0:c r="Z119" s="2" t="n">
        <ns0:f>IF(AND(T119=1,R119&lt;&gt;"Revisionato"),1,0)</ns0:f>
        <ns0:v>0</ns0:v>
      </ns0:c>
      <ns0:c r="AA119" s="2" t="n">
        <ns0:f>IF(AND(B119="Scope 2",ISNUMBER(H119),ISBLANK(K119)),1,0)</ns0:f>
        <ns0:v>0</ns0:v>
      </ns0:c>
      <ns0:c r="AB119" s="2" t="n">
        <ns0:f>IF(LEN(S119)&gt;0,1,0)</ns0:f>
        <ns0:v>0</ns0:v>
      </ns0:c>
    </ns0:row>
    <ns0:row r="120" ht="15" hidden="0" customHeight="1">
      <ns0:c r="A120" s="7"/>
      <ns0:c r="B120" s="7"/>
      <ns0:c r="C120" s="7"/>
      <ns0:c r="D120" s="7"/>
      <ns0:c r="E120" s="7"/>
      <ns0:c r="F120" s="8"/>
      <ns0:c r="G120" s="8"/>
      <ns0:c r="H120" s="9"/>
      <ns0:c r="I120" s="9"/>
      <ns0:c r="J120" s="9"/>
      <ns0:c r="K120" s="9"/>
      <ns0:c r="L120" s="9"/>
      <ns0:c r="M120" s="10" t="str">
        <ns0:f>IF(OR(ISBLANK(H120),ISBLANK(J120)),"",H120*J120/1000)</ns0:f>
      </ns0:c>
      <ns0:c r="N120" s="10" t="str">
        <ns0:f>IF(B120="Scope 2",IF(OR(ISBLANK(H120),ISBLANK(K120)),"",H120*K120/1000),M120)</ns0:f>
      </ns0:c>
      <ns0:c r="O120" s="7"/>
      <ns0:c r="P120" s="7"/>
      <ns0:c r="Q120" s="7"/>
      <ns0:c r="R120" s="7"/>
      <ns0:c r="S120" s="3" t="str">
        <ns0:f>IF(AND(B120="",C120=""),"",IF(COUNTIFS($W$4:$W$24,C120,$X$4:$X$24,B120)=1,"","Verifica Scope e categoria"))</ns0:f>
      </ns0:c>
      <ns0:c r="T120" s="3" t="n">
        <ns0:f>IF(COUNTA(A120:L120,O120:R120)=0,0,1)</ns0:f>
        <ns0:v>0</ns0:v>
      </ns0:c>
      <ns0:c r="U120" s="3" t="n">
        <ns0:f>IF(AND(ISNUMBER(H120),ISBLANK(J120)),1,0)</ns0:f>
        <ns0:v>0</ns0:v>
      </ns0:c>
      <ns0:c r="V120" s="3" t="n">
        <ns0:f>IF(AND(ISBLANK(H120),OR(ISNUMBER(J120),ISNUMBER(K120))),1,0)</ns0:f>
        <ns0:v>0</ns0:v>
      </ns0:c>
      <ns0:c r="W120" s="3"/>
      <ns0:c r="X120" s="3"/>
      <ns0:c r="Y120" s="2" t="n">
        <ns0:f>IF(AND(T120=1,ISBLANK(P120)),1,0)</ns0:f>
        <ns0:v>0</ns0:v>
      </ns0:c>
      <ns0:c r="Z120" s="2" t="n">
        <ns0:f>IF(AND(T120=1,R120&lt;&gt;"Revisionato"),1,0)</ns0:f>
        <ns0:v>0</ns0:v>
      </ns0:c>
      <ns0:c r="AA120" s="2" t="n">
        <ns0:f>IF(AND(B120="Scope 2",ISNUMBER(H120),ISBLANK(K120)),1,0)</ns0:f>
        <ns0:v>0</ns0:v>
      </ns0:c>
      <ns0:c r="AB120" s="2" t="n">
        <ns0:f>IF(LEN(S120)&gt;0,1,0)</ns0:f>
        <ns0:v>0</ns0:v>
      </ns0:c>
    </ns0:row>
    <ns0:row r="121" ht="15" hidden="0" customHeight="1">
      <ns0:c r="A121" s="7"/>
      <ns0:c r="B121" s="7"/>
      <ns0:c r="C121" s="7"/>
      <ns0:c r="D121" s="7"/>
      <ns0:c r="E121" s="7"/>
      <ns0:c r="F121" s="8"/>
      <ns0:c r="G121" s="8"/>
      <ns0:c r="H121" s="9"/>
      <ns0:c r="I121" s="9"/>
      <ns0:c r="J121" s="9"/>
      <ns0:c r="K121" s="9"/>
      <ns0:c r="L121" s="9"/>
      <ns0:c r="M121" s="10" t="str">
        <ns0:f>IF(OR(ISBLANK(H121),ISBLANK(J121)),"",H121*J121/1000)</ns0:f>
      </ns0:c>
      <ns0:c r="N121" s="10" t="str">
        <ns0:f>IF(B121="Scope 2",IF(OR(ISBLANK(H121),ISBLANK(K121)),"",H121*K121/1000),M121)</ns0:f>
      </ns0:c>
      <ns0:c r="O121" s="7"/>
      <ns0:c r="P121" s="7"/>
      <ns0:c r="Q121" s="7"/>
      <ns0:c r="R121" s="7"/>
      <ns0:c r="S121" s="3" t="str">
        <ns0:f>IF(AND(B121="",C121=""),"",IF(COUNTIFS($W$4:$W$24,C121,$X$4:$X$24,B121)=1,"","Verifica Scope e categoria"))</ns0:f>
      </ns0:c>
      <ns0:c r="T121" s="3" t="n">
        <ns0:f>IF(COUNTA(A121:L121,O121:R121)=0,0,1)</ns0:f>
        <ns0:v>0</ns0:v>
      </ns0:c>
      <ns0:c r="U121" s="3" t="n">
        <ns0:f>IF(AND(ISNUMBER(H121),ISBLANK(J121)),1,0)</ns0:f>
        <ns0:v>0</ns0:v>
      </ns0:c>
      <ns0:c r="V121" s="3" t="n">
        <ns0:f>IF(AND(ISBLANK(H121),OR(ISNUMBER(J121),ISNUMBER(K121))),1,0)</ns0:f>
        <ns0:v>0</ns0:v>
      </ns0:c>
      <ns0:c r="W121" s="3"/>
      <ns0:c r="X121" s="3"/>
      <ns0:c r="Y121" s="2" t="n">
        <ns0:f>IF(AND(T121=1,ISBLANK(P121)),1,0)</ns0:f>
        <ns0:v>0</ns0:v>
      </ns0:c>
      <ns0:c r="Z121" s="2" t="n">
        <ns0:f>IF(AND(T121=1,R121&lt;&gt;"Revisionato"),1,0)</ns0:f>
        <ns0:v>0</ns0:v>
      </ns0:c>
      <ns0:c r="AA121" s="2" t="n">
        <ns0:f>IF(AND(B121="Scope 2",ISNUMBER(H121),ISBLANK(K121)),1,0)</ns0:f>
        <ns0:v>0</ns0:v>
      </ns0:c>
      <ns0:c r="AB121" s="2" t="n">
        <ns0:f>IF(LEN(S121)&gt;0,1,0)</ns0:f>
        <ns0:v>0</ns0:v>
      </ns0:c>
    </ns0:row>
    <ns0:row r="122" ht="15" hidden="0" customHeight="1">
      <ns0:c r="A122" s="7"/>
      <ns0:c r="B122" s="7"/>
      <ns0:c r="C122" s="7"/>
      <ns0:c r="D122" s="7"/>
      <ns0:c r="E122" s="7"/>
      <ns0:c r="F122" s="8"/>
      <ns0:c r="G122" s="8"/>
      <ns0:c r="H122" s="9"/>
      <ns0:c r="I122" s="9"/>
      <ns0:c r="J122" s="9"/>
      <ns0:c r="K122" s="9"/>
      <ns0:c r="L122" s="9"/>
      <ns0:c r="M122" s="10" t="str">
        <ns0:f>IF(OR(ISBLANK(H122),ISBLANK(J122)),"",H122*J122/1000)</ns0:f>
      </ns0:c>
      <ns0:c r="N122" s="10" t="str">
        <ns0:f>IF(B122="Scope 2",IF(OR(ISBLANK(H122),ISBLANK(K122)),"",H122*K122/1000),M122)</ns0:f>
      </ns0:c>
      <ns0:c r="O122" s="7"/>
      <ns0:c r="P122" s="7"/>
      <ns0:c r="Q122" s="7"/>
      <ns0:c r="R122" s="7"/>
      <ns0:c r="S122" s="3" t="str">
        <ns0:f>IF(AND(B122="",C122=""),"",IF(COUNTIFS($W$4:$W$24,C122,$X$4:$X$24,B122)=1,"","Verifica Scope e categoria"))</ns0:f>
      </ns0:c>
      <ns0:c r="T122" s="3" t="n">
        <ns0:f>IF(COUNTA(A122:L122,O122:R122)=0,0,1)</ns0:f>
        <ns0:v>0</ns0:v>
      </ns0:c>
      <ns0:c r="U122" s="3" t="n">
        <ns0:f>IF(AND(ISNUMBER(H122),ISBLANK(J122)),1,0)</ns0:f>
        <ns0:v>0</ns0:v>
      </ns0:c>
      <ns0:c r="V122" s="3" t="n">
        <ns0:f>IF(AND(ISBLANK(H122),OR(ISNUMBER(J122),ISNUMBER(K122))),1,0)</ns0:f>
        <ns0:v>0</ns0:v>
      </ns0:c>
      <ns0:c r="W122" s="3"/>
      <ns0:c r="X122" s="3"/>
      <ns0:c r="Y122" s="2" t="n">
        <ns0:f>IF(AND(T122=1,ISBLANK(P122)),1,0)</ns0:f>
        <ns0:v>0</ns0:v>
      </ns0:c>
      <ns0:c r="Z122" s="2" t="n">
        <ns0:f>IF(AND(T122=1,R122&lt;&gt;"Revisionato"),1,0)</ns0:f>
        <ns0:v>0</ns0:v>
      </ns0:c>
      <ns0:c r="AA122" s="2" t="n">
        <ns0:f>IF(AND(B122="Scope 2",ISNUMBER(H122),ISBLANK(K122)),1,0)</ns0:f>
        <ns0:v>0</ns0:v>
      </ns0:c>
      <ns0:c r="AB122" s="2" t="n">
        <ns0:f>IF(LEN(S122)&gt;0,1,0)</ns0:f>
        <ns0:v>0</ns0:v>
      </ns0:c>
    </ns0:row>
    <ns0:row r="123" ht="15" hidden="0" customHeight="1">
      <ns0:c r="A123" s="7"/>
      <ns0:c r="B123" s="7"/>
      <ns0:c r="C123" s="7"/>
      <ns0:c r="D123" s="7"/>
      <ns0:c r="E123" s="7"/>
      <ns0:c r="F123" s="8"/>
      <ns0:c r="G123" s="8"/>
      <ns0:c r="H123" s="9"/>
      <ns0:c r="I123" s="9"/>
      <ns0:c r="J123" s="9"/>
      <ns0:c r="K123" s="9"/>
      <ns0:c r="L123" s="9"/>
      <ns0:c r="M123" s="10" t="str">
        <ns0:f>IF(OR(ISBLANK(H123),ISBLANK(J123)),"",H123*J123/1000)</ns0:f>
      </ns0:c>
      <ns0:c r="N123" s="10" t="str">
        <ns0:f>IF(B123="Scope 2",IF(OR(ISBLANK(H123),ISBLANK(K123)),"",H123*K123/1000),M123)</ns0:f>
      </ns0:c>
      <ns0:c r="O123" s="7"/>
      <ns0:c r="P123" s="7"/>
      <ns0:c r="Q123" s="7"/>
      <ns0:c r="R123" s="7"/>
      <ns0:c r="S123" s="3" t="str">
        <ns0:f>IF(AND(B123="",C123=""),"",IF(COUNTIFS($W$4:$W$24,C123,$X$4:$X$24,B123)=1,"","Verifica Scope e categoria"))</ns0:f>
      </ns0:c>
      <ns0:c r="T123" s="3" t="n">
        <ns0:f>IF(COUNTA(A123:L123,O123:R123)=0,0,1)</ns0:f>
        <ns0:v>0</ns0:v>
      </ns0:c>
      <ns0:c r="U123" s="3" t="n">
        <ns0:f>IF(AND(ISNUMBER(H123),ISBLANK(J123)),1,0)</ns0:f>
        <ns0:v>0</ns0:v>
      </ns0:c>
      <ns0:c r="V123" s="3" t="n">
        <ns0:f>IF(AND(ISBLANK(H123),OR(ISNUMBER(J123),ISNUMBER(K123))),1,0)</ns0:f>
        <ns0:v>0</ns0:v>
      </ns0:c>
      <ns0:c r="W123" s="3"/>
      <ns0:c r="X123" s="3"/>
      <ns0:c r="Y123" s="2" t="n">
        <ns0:f>IF(AND(T123=1,ISBLANK(P123)),1,0)</ns0:f>
        <ns0:v>0</ns0:v>
      </ns0:c>
      <ns0:c r="Z123" s="2" t="n">
        <ns0:f>IF(AND(T123=1,R123&lt;&gt;"Revisionato"),1,0)</ns0:f>
        <ns0:v>0</ns0:v>
      </ns0:c>
      <ns0:c r="AA123" s="2" t="n">
        <ns0:f>IF(AND(B123="Scope 2",ISNUMBER(H123),ISBLANK(K123)),1,0)</ns0:f>
        <ns0:v>0</ns0:v>
      </ns0:c>
      <ns0:c r="AB123" s="2" t="n">
        <ns0:f>IF(LEN(S123)&gt;0,1,0)</ns0:f>
        <ns0:v>0</ns0:v>
      </ns0:c>
    </ns0:row>
    <ns0:row r="124" ht="15" hidden="0" customHeight="1">
      <ns0:c r="A124" s="7"/>
      <ns0:c r="B124" s="7"/>
      <ns0:c r="C124" s="7"/>
      <ns0:c r="D124" s="7"/>
      <ns0:c r="E124" s="7"/>
      <ns0:c r="F124" s="8"/>
      <ns0:c r="G124" s="8"/>
      <ns0:c r="H124" s="9"/>
      <ns0:c r="I124" s="9"/>
      <ns0:c r="J124" s="9"/>
      <ns0:c r="K124" s="9"/>
      <ns0:c r="L124" s="9"/>
      <ns0:c r="M124" s="10" t="str">
        <ns0:f>IF(OR(ISBLANK(H124),ISBLANK(J124)),"",H124*J124/1000)</ns0:f>
      </ns0:c>
      <ns0:c r="N124" s="10" t="str">
        <ns0:f>IF(B124="Scope 2",IF(OR(ISBLANK(H124),ISBLANK(K124)),"",H124*K124/1000),M124)</ns0:f>
      </ns0:c>
      <ns0:c r="O124" s="7"/>
      <ns0:c r="P124" s="7"/>
      <ns0:c r="Q124" s="7"/>
      <ns0:c r="R124" s="7"/>
      <ns0:c r="S124" s="3" t="str">
        <ns0:f>IF(AND(B124="",C124=""),"",IF(COUNTIFS($W$4:$W$24,C124,$X$4:$X$24,B124)=1,"","Verifica Scope e categoria"))</ns0:f>
      </ns0:c>
      <ns0:c r="T124" s="3" t="n">
        <ns0:f>IF(COUNTA(A124:L124,O124:R124)=0,0,1)</ns0:f>
        <ns0:v>0</ns0:v>
      </ns0:c>
      <ns0:c r="U124" s="3" t="n">
        <ns0:f>IF(AND(ISNUMBER(H124),ISBLANK(J124)),1,0)</ns0:f>
        <ns0:v>0</ns0:v>
      </ns0:c>
      <ns0:c r="V124" s="3" t="n">
        <ns0:f>IF(AND(ISBLANK(H124),OR(ISNUMBER(J124),ISNUMBER(K124))),1,0)</ns0:f>
        <ns0:v>0</ns0:v>
      </ns0:c>
      <ns0:c r="W124" s="3"/>
      <ns0:c r="X124" s="3"/>
      <ns0:c r="Y124" s="2" t="n">
        <ns0:f>IF(AND(T124=1,ISBLANK(P124)),1,0)</ns0:f>
        <ns0:v>0</ns0:v>
      </ns0:c>
      <ns0:c r="Z124" s="2" t="n">
        <ns0:f>IF(AND(T124=1,R124&lt;&gt;"Revisionato"),1,0)</ns0:f>
        <ns0:v>0</ns0:v>
      </ns0:c>
      <ns0:c r="AA124" s="2" t="n">
        <ns0:f>IF(AND(B124="Scope 2",ISNUMBER(H124),ISBLANK(K124)),1,0)</ns0:f>
        <ns0:v>0</ns0:v>
      </ns0:c>
      <ns0:c r="AB124" s="2" t="n">
        <ns0:f>IF(LEN(S124)&gt;0,1,0)</ns0:f>
        <ns0:v>0</ns0:v>
      </ns0:c>
    </ns0:row>
    <ns0:row r="125" ht="15" hidden="0" customHeight="1">
      <ns0:c r="A125" s="7"/>
      <ns0:c r="B125" s="7"/>
      <ns0:c r="C125" s="7"/>
      <ns0:c r="D125" s="7"/>
      <ns0:c r="E125" s="7"/>
      <ns0:c r="F125" s="8"/>
      <ns0:c r="G125" s="8"/>
      <ns0:c r="H125" s="9"/>
      <ns0:c r="I125" s="9"/>
      <ns0:c r="J125" s="9"/>
      <ns0:c r="K125" s="9"/>
      <ns0:c r="L125" s="9"/>
      <ns0:c r="M125" s="10" t="str">
        <ns0:f>IF(OR(ISBLANK(H125),ISBLANK(J125)),"",H125*J125/1000)</ns0:f>
      </ns0:c>
      <ns0:c r="N125" s="10" t="str">
        <ns0:f>IF(B125="Scope 2",IF(OR(ISBLANK(H125),ISBLANK(K125)),"",H125*K125/1000),M125)</ns0:f>
      </ns0:c>
      <ns0:c r="O125" s="7"/>
      <ns0:c r="P125" s="7"/>
      <ns0:c r="Q125" s="7"/>
      <ns0:c r="R125" s="7"/>
      <ns0:c r="S125" s="3" t="str">
        <ns0:f>IF(AND(B125="",C125=""),"",IF(COUNTIFS($W$4:$W$24,C125,$X$4:$X$24,B125)=1,"","Verifica Scope e categoria"))</ns0:f>
      </ns0:c>
      <ns0:c r="T125" s="3" t="n">
        <ns0:f>IF(COUNTA(A125:L125,O125:R125)=0,0,1)</ns0:f>
        <ns0:v>0</ns0:v>
      </ns0:c>
      <ns0:c r="U125" s="3" t="n">
        <ns0:f>IF(AND(ISNUMBER(H125),ISBLANK(J125)),1,0)</ns0:f>
        <ns0:v>0</ns0:v>
      </ns0:c>
      <ns0:c r="V125" s="3" t="n">
        <ns0:f>IF(AND(ISBLANK(H125),OR(ISNUMBER(J125),ISNUMBER(K125))),1,0)</ns0:f>
        <ns0:v>0</ns0:v>
      </ns0:c>
      <ns0:c r="W125" s="3"/>
      <ns0:c r="X125" s="3"/>
      <ns0:c r="Y125" s="2" t="n">
        <ns0:f>IF(AND(T125=1,ISBLANK(P125)),1,0)</ns0:f>
        <ns0:v>0</ns0:v>
      </ns0:c>
      <ns0:c r="Z125" s="2" t="n">
        <ns0:f>IF(AND(T125=1,R125&lt;&gt;"Revisionato"),1,0)</ns0:f>
        <ns0:v>0</ns0:v>
      </ns0:c>
      <ns0:c r="AA125" s="2" t="n">
        <ns0:f>IF(AND(B125="Scope 2",ISNUMBER(H125),ISBLANK(K125)),1,0)</ns0:f>
        <ns0:v>0</ns0:v>
      </ns0:c>
      <ns0:c r="AB125" s="2" t="n">
        <ns0:f>IF(LEN(S125)&gt;0,1,0)</ns0:f>
        <ns0:v>0</ns0:v>
      </ns0:c>
    </ns0:row>
    <ns0:row r="126" ht="15" hidden="0" customHeight="1">
      <ns0:c r="A126" s="7"/>
      <ns0:c r="B126" s="7"/>
      <ns0:c r="C126" s="7"/>
      <ns0:c r="D126" s="7"/>
      <ns0:c r="E126" s="7"/>
      <ns0:c r="F126" s="8"/>
      <ns0:c r="G126" s="8"/>
      <ns0:c r="H126" s="9"/>
      <ns0:c r="I126" s="9"/>
      <ns0:c r="J126" s="9"/>
      <ns0:c r="K126" s="9"/>
      <ns0:c r="L126" s="9"/>
      <ns0:c r="M126" s="10" t="str">
        <ns0:f>IF(OR(ISBLANK(H126),ISBLANK(J126)),"",H126*J126/1000)</ns0:f>
      </ns0:c>
      <ns0:c r="N126" s="10" t="str">
        <ns0:f>IF(B126="Scope 2",IF(OR(ISBLANK(H126),ISBLANK(K126)),"",H126*K126/1000),M126)</ns0:f>
      </ns0:c>
      <ns0:c r="O126" s="7"/>
      <ns0:c r="P126" s="7"/>
      <ns0:c r="Q126" s="7"/>
      <ns0:c r="R126" s="7"/>
      <ns0:c r="S126" s="3" t="str">
        <ns0:f>IF(AND(B126="",C126=""),"",IF(COUNTIFS($W$4:$W$24,C126,$X$4:$X$24,B126)=1,"","Verifica Scope e categoria"))</ns0:f>
      </ns0:c>
      <ns0:c r="T126" s="3" t="n">
        <ns0:f>IF(COUNTA(A126:L126,O126:R126)=0,0,1)</ns0:f>
        <ns0:v>0</ns0:v>
      </ns0:c>
      <ns0:c r="U126" s="3" t="n">
        <ns0:f>IF(AND(ISNUMBER(H126),ISBLANK(J126)),1,0)</ns0:f>
        <ns0:v>0</ns0:v>
      </ns0:c>
      <ns0:c r="V126" s="3" t="n">
        <ns0:f>IF(AND(ISBLANK(H126),OR(ISNUMBER(J126),ISNUMBER(K126))),1,0)</ns0:f>
        <ns0:v>0</ns0:v>
      </ns0:c>
      <ns0:c r="W126" s="3"/>
      <ns0:c r="X126" s="3"/>
      <ns0:c r="Y126" s="2" t="n">
        <ns0:f>IF(AND(T126=1,ISBLANK(P126)),1,0)</ns0:f>
        <ns0:v>0</ns0:v>
      </ns0:c>
      <ns0:c r="Z126" s="2" t="n">
        <ns0:f>IF(AND(T126=1,R126&lt;&gt;"Revisionato"),1,0)</ns0:f>
        <ns0:v>0</ns0:v>
      </ns0:c>
      <ns0:c r="AA126" s="2" t="n">
        <ns0:f>IF(AND(B126="Scope 2",ISNUMBER(H126),ISBLANK(K126)),1,0)</ns0:f>
        <ns0:v>0</ns0:v>
      </ns0:c>
      <ns0:c r="AB126" s="2" t="n">
        <ns0:f>IF(LEN(S126)&gt;0,1,0)</ns0:f>
        <ns0:v>0</ns0:v>
      </ns0:c>
    </ns0:row>
    <ns0:row r="127" ht="15" hidden="0" customHeight="1">
      <ns0:c r="A127" s="7"/>
      <ns0:c r="B127" s="7"/>
      <ns0:c r="C127" s="7"/>
      <ns0:c r="D127" s="7"/>
      <ns0:c r="E127" s="7"/>
      <ns0:c r="F127" s="8"/>
      <ns0:c r="G127" s="8"/>
      <ns0:c r="H127" s="9"/>
      <ns0:c r="I127" s="9"/>
      <ns0:c r="J127" s="9"/>
      <ns0:c r="K127" s="9"/>
      <ns0:c r="L127" s="9"/>
      <ns0:c r="M127" s="10" t="str">
        <ns0:f>IF(OR(ISBLANK(H127),ISBLANK(J127)),"",H127*J127/1000)</ns0:f>
      </ns0:c>
      <ns0:c r="N127" s="10" t="str">
        <ns0:f>IF(B127="Scope 2",IF(OR(ISBLANK(H127),ISBLANK(K127)),"",H127*K127/1000),M127)</ns0:f>
      </ns0:c>
      <ns0:c r="O127" s="7"/>
      <ns0:c r="P127" s="7"/>
      <ns0:c r="Q127" s="7"/>
      <ns0:c r="R127" s="7"/>
      <ns0:c r="S127" s="3" t="str">
        <ns0:f>IF(AND(B127="",C127=""),"",IF(COUNTIFS($W$4:$W$24,C127,$X$4:$X$24,B127)=1,"","Verifica Scope e categoria"))</ns0:f>
      </ns0:c>
      <ns0:c r="T127" s="3" t="n">
        <ns0:f>IF(COUNTA(A127:L127,O127:R127)=0,0,1)</ns0:f>
        <ns0:v>0</ns0:v>
      </ns0:c>
      <ns0:c r="U127" s="3" t="n">
        <ns0:f>IF(AND(ISNUMBER(H127),ISBLANK(J127)),1,0)</ns0:f>
        <ns0:v>0</ns0:v>
      </ns0:c>
      <ns0:c r="V127" s="3" t="n">
        <ns0:f>IF(AND(ISBLANK(H127),OR(ISNUMBER(J127),ISNUMBER(K127))),1,0)</ns0:f>
        <ns0:v>0</ns0:v>
      </ns0:c>
      <ns0:c r="W127" s="3"/>
      <ns0:c r="X127" s="3"/>
      <ns0:c r="Y127" s="2" t="n">
        <ns0:f>IF(AND(T127=1,ISBLANK(P127)),1,0)</ns0:f>
        <ns0:v>0</ns0:v>
      </ns0:c>
      <ns0:c r="Z127" s="2" t="n">
        <ns0:f>IF(AND(T127=1,R127&lt;&gt;"Revisionato"),1,0)</ns0:f>
        <ns0:v>0</ns0:v>
      </ns0:c>
      <ns0:c r="AA127" s="2" t="n">
        <ns0:f>IF(AND(B127="Scope 2",ISNUMBER(H127),ISBLANK(K127)),1,0)</ns0:f>
        <ns0:v>0</ns0:v>
      </ns0:c>
      <ns0:c r="AB127" s="2" t="n">
        <ns0:f>IF(LEN(S127)&gt;0,1,0)</ns0:f>
        <ns0:v>0</ns0:v>
      </ns0:c>
    </ns0:row>
    <ns0:row r="128" ht="15" hidden="0" customHeight="1">
      <ns0:c r="A128" s="7"/>
      <ns0:c r="B128" s="7"/>
      <ns0:c r="C128" s="7"/>
      <ns0:c r="D128" s="7"/>
      <ns0:c r="E128" s="7"/>
      <ns0:c r="F128" s="8"/>
      <ns0:c r="G128" s="8"/>
      <ns0:c r="H128" s="9"/>
      <ns0:c r="I128" s="9"/>
      <ns0:c r="J128" s="9"/>
      <ns0:c r="K128" s="9"/>
      <ns0:c r="L128" s="9"/>
      <ns0:c r="M128" s="10" t="str">
        <ns0:f>IF(OR(ISBLANK(H128),ISBLANK(J128)),"",H128*J128/1000)</ns0:f>
      </ns0:c>
      <ns0:c r="N128" s="10" t="str">
        <ns0:f>IF(B128="Scope 2",IF(OR(ISBLANK(H128),ISBLANK(K128)),"",H128*K128/1000),M128)</ns0:f>
      </ns0:c>
      <ns0:c r="O128" s="7"/>
      <ns0:c r="P128" s="7"/>
      <ns0:c r="Q128" s="7"/>
      <ns0:c r="R128" s="7"/>
      <ns0:c r="S128" s="3" t="str">
        <ns0:f>IF(AND(B128="",C128=""),"",IF(COUNTIFS($W$4:$W$24,C128,$X$4:$X$24,B128)=1,"","Verifica Scope e categoria"))</ns0:f>
      </ns0:c>
      <ns0:c r="T128" s="3" t="n">
        <ns0:f>IF(COUNTA(A128:L128,O128:R128)=0,0,1)</ns0:f>
        <ns0:v>0</ns0:v>
      </ns0:c>
      <ns0:c r="U128" s="3" t="n">
        <ns0:f>IF(AND(ISNUMBER(H128),ISBLANK(J128)),1,0)</ns0:f>
        <ns0:v>0</ns0:v>
      </ns0:c>
      <ns0:c r="V128" s="3" t="n">
        <ns0:f>IF(AND(ISBLANK(H128),OR(ISNUMBER(J128),ISNUMBER(K128))),1,0)</ns0:f>
        <ns0:v>0</ns0:v>
      </ns0:c>
      <ns0:c r="W128" s="3"/>
      <ns0:c r="X128" s="3"/>
      <ns0:c r="Y128" s="2" t="n">
        <ns0:f>IF(AND(T128=1,ISBLANK(P128)),1,0)</ns0:f>
        <ns0:v>0</ns0:v>
      </ns0:c>
      <ns0:c r="Z128" s="2" t="n">
        <ns0:f>IF(AND(T128=1,R128&lt;&gt;"Revisionato"),1,0)</ns0:f>
        <ns0:v>0</ns0:v>
      </ns0:c>
      <ns0:c r="AA128" s="2" t="n">
        <ns0:f>IF(AND(B128="Scope 2",ISNUMBER(H128),ISBLANK(K128)),1,0)</ns0:f>
        <ns0:v>0</ns0:v>
      </ns0:c>
      <ns0:c r="AB128" s="2" t="n">
        <ns0:f>IF(LEN(S128)&gt;0,1,0)</ns0:f>
        <ns0:v>0</ns0:v>
      </ns0:c>
    </ns0:row>
    <ns0:row r="129" ht="15" hidden="0" customHeight="1">
      <ns0:c r="A129" s="7"/>
      <ns0:c r="B129" s="7"/>
      <ns0:c r="C129" s="7"/>
      <ns0:c r="D129" s="7"/>
      <ns0:c r="E129" s="7"/>
      <ns0:c r="F129" s="8"/>
      <ns0:c r="G129" s="8"/>
      <ns0:c r="H129" s="9"/>
      <ns0:c r="I129" s="9"/>
      <ns0:c r="J129" s="9"/>
      <ns0:c r="K129" s="9"/>
      <ns0:c r="L129" s="9"/>
      <ns0:c r="M129" s="10" t="str">
        <ns0:f>IF(OR(ISBLANK(H129),ISBLANK(J129)),"",H129*J129/1000)</ns0:f>
      </ns0:c>
      <ns0:c r="N129" s="10" t="str">
        <ns0:f>IF(B129="Scope 2",IF(OR(ISBLANK(H129),ISBLANK(K129)),"",H129*K129/1000),M129)</ns0:f>
      </ns0:c>
      <ns0:c r="O129" s="7"/>
      <ns0:c r="P129" s="7"/>
      <ns0:c r="Q129" s="7"/>
      <ns0:c r="R129" s="7"/>
      <ns0:c r="S129" s="3" t="str">
        <ns0:f>IF(AND(B129="",C129=""),"",IF(COUNTIFS($W$4:$W$24,C129,$X$4:$X$24,B129)=1,"","Verifica Scope e categoria"))</ns0:f>
      </ns0:c>
      <ns0:c r="T129" s="3" t="n">
        <ns0:f>IF(COUNTA(A129:L129,O129:R129)=0,0,1)</ns0:f>
        <ns0:v>0</ns0:v>
      </ns0:c>
      <ns0:c r="U129" s="3" t="n">
        <ns0:f>IF(AND(ISNUMBER(H129),ISBLANK(J129)),1,0)</ns0:f>
        <ns0:v>0</ns0:v>
      </ns0:c>
      <ns0:c r="V129" s="3" t="n">
        <ns0:f>IF(AND(ISBLANK(H129),OR(ISNUMBER(J129),ISNUMBER(K129))),1,0)</ns0:f>
        <ns0:v>0</ns0:v>
      </ns0:c>
      <ns0:c r="W129" s="3"/>
      <ns0:c r="X129" s="3"/>
      <ns0:c r="Y129" s="2" t="n">
        <ns0:f>IF(AND(T129=1,ISBLANK(P129)),1,0)</ns0:f>
        <ns0:v>0</ns0:v>
      </ns0:c>
      <ns0:c r="Z129" s="2" t="n">
        <ns0:f>IF(AND(T129=1,R129&lt;&gt;"Revisionato"),1,0)</ns0:f>
        <ns0:v>0</ns0:v>
      </ns0:c>
      <ns0:c r="AA129" s="2" t="n">
        <ns0:f>IF(AND(B129="Scope 2",ISNUMBER(H129),ISBLANK(K129)),1,0)</ns0:f>
        <ns0:v>0</ns0:v>
      </ns0:c>
      <ns0:c r="AB129" s="2" t="n">
        <ns0:f>IF(LEN(S129)&gt;0,1,0)</ns0:f>
        <ns0:v>0</ns0:v>
      </ns0:c>
    </ns0:row>
    <ns0:row r="130" ht="15" hidden="0" customHeight="1">
      <ns0:c r="A130" s="7"/>
      <ns0:c r="B130" s="7"/>
      <ns0:c r="C130" s="7"/>
      <ns0:c r="D130" s="7"/>
      <ns0:c r="E130" s="7"/>
      <ns0:c r="F130" s="8"/>
      <ns0:c r="G130" s="8"/>
      <ns0:c r="H130" s="9"/>
      <ns0:c r="I130" s="9"/>
      <ns0:c r="J130" s="9"/>
      <ns0:c r="K130" s="9"/>
      <ns0:c r="L130" s="9"/>
      <ns0:c r="M130" s="10" t="str">
        <ns0:f>IF(OR(ISBLANK(H130),ISBLANK(J130)),"",H130*J130/1000)</ns0:f>
      </ns0:c>
      <ns0:c r="N130" s="10" t="str">
        <ns0:f>IF(B130="Scope 2",IF(OR(ISBLANK(H130),ISBLANK(K130)),"",H130*K130/1000),M130)</ns0:f>
      </ns0:c>
      <ns0:c r="O130" s="7"/>
      <ns0:c r="P130" s="7"/>
      <ns0:c r="Q130" s="7"/>
      <ns0:c r="R130" s="7"/>
      <ns0:c r="S130" s="3" t="str">
        <ns0:f>IF(AND(B130="",C130=""),"",IF(COUNTIFS($W$4:$W$24,C130,$X$4:$X$24,B130)=1,"","Verifica Scope e categoria"))</ns0:f>
      </ns0:c>
      <ns0:c r="T130" s="3" t="n">
        <ns0:f>IF(COUNTA(A130:L130,O130:R130)=0,0,1)</ns0:f>
        <ns0:v>0</ns0:v>
      </ns0:c>
      <ns0:c r="U130" s="3" t="n">
        <ns0:f>IF(AND(ISNUMBER(H130),ISBLANK(J130)),1,0)</ns0:f>
        <ns0:v>0</ns0:v>
      </ns0:c>
      <ns0:c r="V130" s="3" t="n">
        <ns0:f>IF(AND(ISBLANK(H130),OR(ISNUMBER(J130),ISNUMBER(K130))),1,0)</ns0:f>
        <ns0:v>0</ns0:v>
      </ns0:c>
      <ns0:c r="W130" s="3"/>
      <ns0:c r="X130" s="3"/>
      <ns0:c r="Y130" s="2" t="n">
        <ns0:f>IF(AND(T130=1,ISBLANK(P130)),1,0)</ns0:f>
        <ns0:v>0</ns0:v>
      </ns0:c>
      <ns0:c r="Z130" s="2" t="n">
        <ns0:f>IF(AND(T130=1,R130&lt;&gt;"Revisionato"),1,0)</ns0:f>
        <ns0:v>0</ns0:v>
      </ns0:c>
      <ns0:c r="AA130" s="2" t="n">
        <ns0:f>IF(AND(B130="Scope 2",ISNUMBER(H130),ISBLANK(K130)),1,0)</ns0:f>
        <ns0:v>0</ns0:v>
      </ns0:c>
      <ns0:c r="AB130" s="2" t="n">
        <ns0:f>IF(LEN(S130)&gt;0,1,0)</ns0:f>
        <ns0:v>0</ns0:v>
      </ns0:c>
    </ns0:row>
    <ns0:row r="131" ht="15" hidden="0" customHeight="1">
      <ns0:c r="A131" s="7"/>
      <ns0:c r="B131" s="7"/>
      <ns0:c r="C131" s="7"/>
      <ns0:c r="D131" s="7"/>
      <ns0:c r="E131" s="7"/>
      <ns0:c r="F131" s="8"/>
      <ns0:c r="G131" s="8"/>
      <ns0:c r="H131" s="9"/>
      <ns0:c r="I131" s="9"/>
      <ns0:c r="J131" s="9"/>
      <ns0:c r="K131" s="9"/>
      <ns0:c r="L131" s="9"/>
      <ns0:c r="M131" s="10" t="str">
        <ns0:f>IF(OR(ISBLANK(H131),ISBLANK(J131)),"",H131*J131/1000)</ns0:f>
      </ns0:c>
      <ns0:c r="N131" s="10" t="str">
        <ns0:f>IF(B131="Scope 2",IF(OR(ISBLANK(H131),ISBLANK(K131)),"",H131*K131/1000),M131)</ns0:f>
      </ns0:c>
      <ns0:c r="O131" s="7"/>
      <ns0:c r="P131" s="7"/>
      <ns0:c r="Q131" s="7"/>
      <ns0:c r="R131" s="7"/>
      <ns0:c r="S131" s="3" t="str">
        <ns0:f>IF(AND(B131="",C131=""),"",IF(COUNTIFS($W$4:$W$24,C131,$X$4:$X$24,B131)=1,"","Verifica Scope e categoria"))</ns0:f>
      </ns0:c>
      <ns0:c r="T131" s="3" t="n">
        <ns0:f>IF(COUNTA(A131:L131,O131:R131)=0,0,1)</ns0:f>
        <ns0:v>0</ns0:v>
      </ns0:c>
      <ns0:c r="U131" s="3" t="n">
        <ns0:f>IF(AND(ISNUMBER(H131),ISBLANK(J131)),1,0)</ns0:f>
        <ns0:v>0</ns0:v>
      </ns0:c>
      <ns0:c r="V131" s="3" t="n">
        <ns0:f>IF(AND(ISBLANK(H131),OR(ISNUMBER(J131),ISNUMBER(K131))),1,0)</ns0:f>
        <ns0:v>0</ns0:v>
      </ns0:c>
      <ns0:c r="W131" s="3"/>
      <ns0:c r="X131" s="3"/>
      <ns0:c r="Y131" s="2" t="n">
        <ns0:f>IF(AND(T131=1,ISBLANK(P131)),1,0)</ns0:f>
        <ns0:v>0</ns0:v>
      </ns0:c>
      <ns0:c r="Z131" s="2" t="n">
        <ns0:f>IF(AND(T131=1,R131&lt;&gt;"Revisionato"),1,0)</ns0:f>
        <ns0:v>0</ns0:v>
      </ns0:c>
      <ns0:c r="AA131" s="2" t="n">
        <ns0:f>IF(AND(B131="Scope 2",ISNUMBER(H131),ISBLANK(K131)),1,0)</ns0:f>
        <ns0:v>0</ns0:v>
      </ns0:c>
      <ns0:c r="AB131" s="2" t="n">
        <ns0:f>IF(LEN(S131)&gt;0,1,0)</ns0:f>
        <ns0:v>0</ns0:v>
      </ns0:c>
    </ns0:row>
    <ns0:row r="132" ht="15" hidden="0" customHeight="1">
      <ns0:c r="A132" s="7"/>
      <ns0:c r="B132" s="7"/>
      <ns0:c r="C132" s="7"/>
      <ns0:c r="D132" s="7"/>
      <ns0:c r="E132" s="7"/>
      <ns0:c r="F132" s="8"/>
      <ns0:c r="G132" s="8"/>
      <ns0:c r="H132" s="9"/>
      <ns0:c r="I132" s="9"/>
      <ns0:c r="J132" s="9"/>
      <ns0:c r="K132" s="9"/>
      <ns0:c r="L132" s="9"/>
      <ns0:c r="M132" s="10" t="str">
        <ns0:f>IF(OR(ISBLANK(H132),ISBLANK(J132)),"",H132*J132/1000)</ns0:f>
      </ns0:c>
      <ns0:c r="N132" s="10" t="str">
        <ns0:f>IF(B132="Scope 2",IF(OR(ISBLANK(H132),ISBLANK(K132)),"",H132*K132/1000),M132)</ns0:f>
      </ns0:c>
      <ns0:c r="O132" s="7"/>
      <ns0:c r="P132" s="7"/>
      <ns0:c r="Q132" s="7"/>
      <ns0:c r="R132" s="7"/>
      <ns0:c r="S132" s="3" t="str">
        <ns0:f>IF(AND(B132="",C132=""),"",IF(COUNTIFS($W$4:$W$24,C132,$X$4:$X$24,B132)=1,"","Verifica Scope e categoria"))</ns0:f>
      </ns0:c>
      <ns0:c r="T132" s="3" t="n">
        <ns0:f>IF(COUNTA(A132:L132,O132:R132)=0,0,1)</ns0:f>
        <ns0:v>0</ns0:v>
      </ns0:c>
      <ns0:c r="U132" s="3" t="n">
        <ns0:f>IF(AND(ISNUMBER(H132),ISBLANK(J132)),1,0)</ns0:f>
        <ns0:v>0</ns0:v>
      </ns0:c>
      <ns0:c r="V132" s="3" t="n">
        <ns0:f>IF(AND(ISBLANK(H132),OR(ISNUMBER(J132),ISNUMBER(K132))),1,0)</ns0:f>
        <ns0:v>0</ns0:v>
      </ns0:c>
      <ns0:c r="W132" s="3"/>
      <ns0:c r="X132" s="3"/>
      <ns0:c r="Y132" s="2" t="n">
        <ns0:f>IF(AND(T132=1,ISBLANK(P132)),1,0)</ns0:f>
        <ns0:v>0</ns0:v>
      </ns0:c>
      <ns0:c r="Z132" s="2" t="n">
        <ns0:f>IF(AND(T132=1,R132&lt;&gt;"Revisionato"),1,0)</ns0:f>
        <ns0:v>0</ns0:v>
      </ns0:c>
      <ns0:c r="AA132" s="2" t="n">
        <ns0:f>IF(AND(B132="Scope 2",ISNUMBER(H132),ISBLANK(K132)),1,0)</ns0:f>
        <ns0:v>0</ns0:v>
      </ns0:c>
      <ns0:c r="AB132" s="2" t="n">
        <ns0:f>IF(LEN(S132)&gt;0,1,0)</ns0:f>
        <ns0:v>0</ns0:v>
      </ns0:c>
    </ns0:row>
    <ns0:row r="133" ht="15" hidden="0" customHeight="1">
      <ns0:c r="A133" s="7"/>
      <ns0:c r="B133" s="7"/>
      <ns0:c r="C133" s="7"/>
      <ns0:c r="D133" s="7"/>
      <ns0:c r="E133" s="7"/>
      <ns0:c r="F133" s="8"/>
      <ns0:c r="G133" s="8"/>
      <ns0:c r="H133" s="9"/>
      <ns0:c r="I133" s="9"/>
      <ns0:c r="J133" s="9"/>
      <ns0:c r="K133" s="9"/>
      <ns0:c r="L133" s="9"/>
      <ns0:c r="M133" s="10" t="str">
        <ns0:f>IF(OR(ISBLANK(H133),ISBLANK(J133)),"",H133*J133/1000)</ns0:f>
      </ns0:c>
      <ns0:c r="N133" s="10" t="str">
        <ns0:f>IF(B133="Scope 2",IF(OR(ISBLANK(H133),ISBLANK(K133)),"",H133*K133/1000),M133)</ns0:f>
      </ns0:c>
      <ns0:c r="O133" s="7"/>
      <ns0:c r="P133" s="7"/>
      <ns0:c r="Q133" s="7"/>
      <ns0:c r="R133" s="7"/>
      <ns0:c r="S133" s="3" t="str">
        <ns0:f>IF(AND(B133="",C133=""),"",IF(COUNTIFS($W$4:$W$24,C133,$X$4:$X$24,B133)=1,"","Verifica Scope e categoria"))</ns0:f>
      </ns0:c>
      <ns0:c r="T133" s="3" t="n">
        <ns0:f>IF(COUNTA(A133:L133,O133:R133)=0,0,1)</ns0:f>
        <ns0:v>0</ns0:v>
      </ns0:c>
      <ns0:c r="U133" s="3" t="n">
        <ns0:f>IF(AND(ISNUMBER(H133),ISBLANK(J133)),1,0)</ns0:f>
        <ns0:v>0</ns0:v>
      </ns0:c>
      <ns0:c r="V133" s="3" t="n">
        <ns0:f>IF(AND(ISBLANK(H133),OR(ISNUMBER(J133),ISNUMBER(K133))),1,0)</ns0:f>
        <ns0:v>0</ns0:v>
      </ns0:c>
      <ns0:c r="W133" s="3"/>
      <ns0:c r="X133" s="3"/>
      <ns0:c r="Y133" s="2" t="n">
        <ns0:f>IF(AND(T133=1,ISBLANK(P133)),1,0)</ns0:f>
        <ns0:v>0</ns0:v>
      </ns0:c>
      <ns0:c r="Z133" s="2" t="n">
        <ns0:f>IF(AND(T133=1,R133&lt;&gt;"Revisionato"),1,0)</ns0:f>
        <ns0:v>0</ns0:v>
      </ns0:c>
      <ns0:c r="AA133" s="2" t="n">
        <ns0:f>IF(AND(B133="Scope 2",ISNUMBER(H133),ISBLANK(K133)),1,0)</ns0:f>
        <ns0:v>0</ns0:v>
      </ns0:c>
      <ns0:c r="AB133" s="2" t="n">
        <ns0:f>IF(LEN(S133)&gt;0,1,0)</ns0:f>
        <ns0:v>0</ns0:v>
      </ns0:c>
    </ns0:row>
    <ns0:row r="134" ht="15" hidden="0" customHeight="1">
      <ns0:c r="A134" s="7"/>
      <ns0:c r="B134" s="7"/>
      <ns0:c r="C134" s="7"/>
      <ns0:c r="D134" s="7"/>
      <ns0:c r="E134" s="7"/>
      <ns0:c r="F134" s="8"/>
      <ns0:c r="G134" s="8"/>
      <ns0:c r="H134" s="9"/>
      <ns0:c r="I134" s="9"/>
      <ns0:c r="J134" s="9"/>
      <ns0:c r="K134" s="9"/>
      <ns0:c r="L134" s="9"/>
      <ns0:c r="M134" s="10" t="str">
        <ns0:f>IF(OR(ISBLANK(H134),ISBLANK(J134)),"",H134*J134/1000)</ns0:f>
      </ns0:c>
      <ns0:c r="N134" s="10" t="str">
        <ns0:f>IF(B134="Scope 2",IF(OR(ISBLANK(H134),ISBLANK(K134)),"",H134*K134/1000),M134)</ns0:f>
      </ns0:c>
      <ns0:c r="O134" s="7"/>
      <ns0:c r="P134" s="7"/>
      <ns0:c r="Q134" s="7"/>
      <ns0:c r="R134" s="7"/>
      <ns0:c r="S134" s="3" t="str">
        <ns0:f>IF(AND(B134="",C134=""),"",IF(COUNTIFS($W$4:$W$24,C134,$X$4:$X$24,B134)=1,"","Verifica Scope e categoria"))</ns0:f>
      </ns0:c>
      <ns0:c r="T134" s="3" t="n">
        <ns0:f>IF(COUNTA(A134:L134,O134:R134)=0,0,1)</ns0:f>
        <ns0:v>0</ns0:v>
      </ns0:c>
      <ns0:c r="U134" s="3" t="n">
        <ns0:f>IF(AND(ISNUMBER(H134),ISBLANK(J134)),1,0)</ns0:f>
        <ns0:v>0</ns0:v>
      </ns0:c>
      <ns0:c r="V134" s="3" t="n">
        <ns0:f>IF(AND(ISBLANK(H134),OR(ISNUMBER(J134),ISNUMBER(K134))),1,0)</ns0:f>
        <ns0:v>0</ns0:v>
      </ns0:c>
      <ns0:c r="W134" s="3"/>
      <ns0:c r="X134" s="3"/>
      <ns0:c r="Y134" s="2" t="n">
        <ns0:f>IF(AND(T134=1,ISBLANK(P134)),1,0)</ns0:f>
        <ns0:v>0</ns0:v>
      </ns0:c>
      <ns0:c r="Z134" s="2" t="n">
        <ns0:f>IF(AND(T134=1,R134&lt;&gt;"Revisionato"),1,0)</ns0:f>
        <ns0:v>0</ns0:v>
      </ns0:c>
      <ns0:c r="AA134" s="2" t="n">
        <ns0:f>IF(AND(B134="Scope 2",ISNUMBER(H134),ISBLANK(K134)),1,0)</ns0:f>
        <ns0:v>0</ns0:v>
      </ns0:c>
      <ns0:c r="AB134" s="2" t="n">
        <ns0:f>IF(LEN(S134)&gt;0,1,0)</ns0:f>
        <ns0:v>0</ns0:v>
      </ns0:c>
    </ns0:row>
    <ns0:row r="135" ht="15" hidden="0" customHeight="1">
      <ns0:c r="A135" s="7"/>
      <ns0:c r="B135" s="7"/>
      <ns0:c r="C135" s="7"/>
      <ns0:c r="D135" s="7"/>
      <ns0:c r="E135" s="7"/>
      <ns0:c r="F135" s="8"/>
      <ns0:c r="G135" s="8"/>
      <ns0:c r="H135" s="9"/>
      <ns0:c r="I135" s="9"/>
      <ns0:c r="J135" s="9"/>
      <ns0:c r="K135" s="9"/>
      <ns0:c r="L135" s="9"/>
      <ns0:c r="M135" s="10" t="str">
        <ns0:f>IF(OR(ISBLANK(H135),ISBLANK(J135)),"",H135*J135/1000)</ns0:f>
      </ns0:c>
      <ns0:c r="N135" s="10" t="str">
        <ns0:f>IF(B135="Scope 2",IF(OR(ISBLANK(H135),ISBLANK(K135)),"",H135*K135/1000),M135)</ns0:f>
      </ns0:c>
      <ns0:c r="O135" s="7"/>
      <ns0:c r="P135" s="7"/>
      <ns0:c r="Q135" s="7"/>
      <ns0:c r="R135" s="7"/>
      <ns0:c r="S135" s="3" t="str">
        <ns0:f>IF(AND(B135="",C135=""),"",IF(COUNTIFS($W$4:$W$24,C135,$X$4:$X$24,B135)=1,"","Verifica Scope e categoria"))</ns0:f>
      </ns0:c>
      <ns0:c r="T135" s="3" t="n">
        <ns0:f>IF(COUNTA(A135:L135,O135:R135)=0,0,1)</ns0:f>
        <ns0:v>0</ns0:v>
      </ns0:c>
      <ns0:c r="U135" s="3" t="n">
        <ns0:f>IF(AND(ISNUMBER(H135),ISBLANK(J135)),1,0)</ns0:f>
        <ns0:v>0</ns0:v>
      </ns0:c>
      <ns0:c r="V135" s="3" t="n">
        <ns0:f>IF(AND(ISBLANK(H135),OR(ISNUMBER(J135),ISNUMBER(K135))),1,0)</ns0:f>
        <ns0:v>0</ns0:v>
      </ns0:c>
      <ns0:c r="W135" s="3"/>
      <ns0:c r="X135" s="3"/>
      <ns0:c r="Y135" s="2" t="n">
        <ns0:f>IF(AND(T135=1,ISBLANK(P135)),1,0)</ns0:f>
        <ns0:v>0</ns0:v>
      </ns0:c>
      <ns0:c r="Z135" s="2" t="n">
        <ns0:f>IF(AND(T135=1,R135&lt;&gt;"Revisionato"),1,0)</ns0:f>
        <ns0:v>0</ns0:v>
      </ns0:c>
      <ns0:c r="AA135" s="2" t="n">
        <ns0:f>IF(AND(B135="Scope 2",ISNUMBER(H135),ISBLANK(K135)),1,0)</ns0:f>
        <ns0:v>0</ns0:v>
      </ns0:c>
      <ns0:c r="AB135" s="2" t="n">
        <ns0:f>IF(LEN(S135)&gt;0,1,0)</ns0:f>
        <ns0:v>0</ns0:v>
      </ns0:c>
    </ns0:row>
    <ns0:row r="136" ht="15" hidden="0" customHeight="1">
      <ns0:c r="A136" s="7"/>
      <ns0:c r="B136" s="7"/>
      <ns0:c r="C136" s="7"/>
      <ns0:c r="D136" s="7"/>
      <ns0:c r="E136" s="7"/>
      <ns0:c r="F136" s="8"/>
      <ns0:c r="G136" s="8"/>
      <ns0:c r="H136" s="9"/>
      <ns0:c r="I136" s="9"/>
      <ns0:c r="J136" s="9"/>
      <ns0:c r="K136" s="9"/>
      <ns0:c r="L136" s="9"/>
      <ns0:c r="M136" s="10" t="str">
        <ns0:f>IF(OR(ISBLANK(H136),ISBLANK(J136)),"",H136*J136/1000)</ns0:f>
      </ns0:c>
      <ns0:c r="N136" s="10" t="str">
        <ns0:f>IF(B136="Scope 2",IF(OR(ISBLANK(H136),ISBLANK(K136)),"",H136*K136/1000),M136)</ns0:f>
      </ns0:c>
      <ns0:c r="O136" s="7"/>
      <ns0:c r="P136" s="7"/>
      <ns0:c r="Q136" s="7"/>
      <ns0:c r="R136" s="7"/>
      <ns0:c r="S136" s="3" t="str">
        <ns0:f>IF(AND(B136="",C136=""),"",IF(COUNTIFS($W$4:$W$24,C136,$X$4:$X$24,B136)=1,"","Verifica Scope e categoria"))</ns0:f>
      </ns0:c>
      <ns0:c r="T136" s="3" t="n">
        <ns0:f>IF(COUNTA(A136:L136,O136:R136)=0,0,1)</ns0:f>
        <ns0:v>0</ns0:v>
      </ns0:c>
      <ns0:c r="U136" s="3" t="n">
        <ns0:f>IF(AND(ISNUMBER(H136),ISBLANK(J136)),1,0)</ns0:f>
        <ns0:v>0</ns0:v>
      </ns0:c>
      <ns0:c r="V136" s="3" t="n">
        <ns0:f>IF(AND(ISBLANK(H136),OR(ISNUMBER(J136),ISNUMBER(K136))),1,0)</ns0:f>
        <ns0:v>0</ns0:v>
      </ns0:c>
      <ns0:c r="W136" s="3"/>
      <ns0:c r="X136" s="3"/>
      <ns0:c r="Y136" s="2" t="n">
        <ns0:f>IF(AND(T136=1,ISBLANK(P136)),1,0)</ns0:f>
        <ns0:v>0</ns0:v>
      </ns0:c>
      <ns0:c r="Z136" s="2" t="n">
        <ns0:f>IF(AND(T136=1,R136&lt;&gt;"Revisionato"),1,0)</ns0:f>
        <ns0:v>0</ns0:v>
      </ns0:c>
      <ns0:c r="AA136" s="2" t="n">
        <ns0:f>IF(AND(B136="Scope 2",ISNUMBER(H136),ISBLANK(K136)),1,0)</ns0:f>
        <ns0:v>0</ns0:v>
      </ns0:c>
      <ns0:c r="AB136" s="2" t="n">
        <ns0:f>IF(LEN(S136)&gt;0,1,0)</ns0:f>
        <ns0:v>0</ns0:v>
      </ns0:c>
    </ns0:row>
    <ns0:row r="137" ht="15" hidden="0" customHeight="1">
      <ns0:c r="A137" s="7"/>
      <ns0:c r="B137" s="7"/>
      <ns0:c r="C137" s="7"/>
      <ns0:c r="D137" s="7"/>
      <ns0:c r="E137" s="7"/>
      <ns0:c r="F137" s="8"/>
      <ns0:c r="G137" s="8"/>
      <ns0:c r="H137" s="9"/>
      <ns0:c r="I137" s="9"/>
      <ns0:c r="J137" s="9"/>
      <ns0:c r="K137" s="9"/>
      <ns0:c r="L137" s="9"/>
      <ns0:c r="M137" s="10" t="str">
        <ns0:f>IF(OR(ISBLANK(H137),ISBLANK(J137)),"",H137*J137/1000)</ns0:f>
      </ns0:c>
      <ns0:c r="N137" s="10" t="str">
        <ns0:f>IF(B137="Scope 2",IF(OR(ISBLANK(H137),ISBLANK(K137)),"",H137*K137/1000),M137)</ns0:f>
      </ns0:c>
      <ns0:c r="O137" s="7"/>
      <ns0:c r="P137" s="7"/>
      <ns0:c r="Q137" s="7"/>
      <ns0:c r="R137" s="7"/>
      <ns0:c r="S137" s="3" t="str">
        <ns0:f>IF(AND(B137="",C137=""),"",IF(COUNTIFS($W$4:$W$24,C137,$X$4:$X$24,B137)=1,"","Verifica Scope e categoria"))</ns0:f>
      </ns0:c>
      <ns0:c r="T137" s="3" t="n">
        <ns0:f>IF(COUNTA(A137:L137,O137:R137)=0,0,1)</ns0:f>
        <ns0:v>0</ns0:v>
      </ns0:c>
      <ns0:c r="U137" s="3" t="n">
        <ns0:f>IF(AND(ISNUMBER(H137),ISBLANK(J137)),1,0)</ns0:f>
        <ns0:v>0</ns0:v>
      </ns0:c>
      <ns0:c r="V137" s="3" t="n">
        <ns0:f>IF(AND(ISBLANK(H137),OR(ISNUMBER(J137),ISNUMBER(K137))),1,0)</ns0:f>
        <ns0:v>0</ns0:v>
      </ns0:c>
      <ns0:c r="W137" s="3"/>
      <ns0:c r="X137" s="3"/>
      <ns0:c r="Y137" s="2" t="n">
        <ns0:f>IF(AND(T137=1,ISBLANK(P137)),1,0)</ns0:f>
        <ns0:v>0</ns0:v>
      </ns0:c>
      <ns0:c r="Z137" s="2" t="n">
        <ns0:f>IF(AND(T137=1,R137&lt;&gt;"Revisionato"),1,0)</ns0:f>
        <ns0:v>0</ns0:v>
      </ns0:c>
      <ns0:c r="AA137" s="2" t="n">
        <ns0:f>IF(AND(B137="Scope 2",ISNUMBER(H137),ISBLANK(K137)),1,0)</ns0:f>
        <ns0:v>0</ns0:v>
      </ns0:c>
      <ns0:c r="AB137" s="2" t="n">
        <ns0:f>IF(LEN(S137)&gt;0,1,0)</ns0:f>
        <ns0:v>0</ns0:v>
      </ns0:c>
    </ns0:row>
    <ns0:row r="138" ht="15" hidden="0" customHeight="1">
      <ns0:c r="A138" s="7"/>
      <ns0:c r="B138" s="7"/>
      <ns0:c r="C138" s="7"/>
      <ns0:c r="D138" s="7"/>
      <ns0:c r="E138" s="7"/>
      <ns0:c r="F138" s="8"/>
      <ns0:c r="G138" s="8"/>
      <ns0:c r="H138" s="9"/>
      <ns0:c r="I138" s="9"/>
      <ns0:c r="J138" s="9"/>
      <ns0:c r="K138" s="9"/>
      <ns0:c r="L138" s="9"/>
      <ns0:c r="M138" s="10" t="str">
        <ns0:f>IF(OR(ISBLANK(H138),ISBLANK(J138)),"",H138*J138/1000)</ns0:f>
      </ns0:c>
      <ns0:c r="N138" s="10" t="str">
        <ns0:f>IF(B138="Scope 2",IF(OR(ISBLANK(H138),ISBLANK(K138)),"",H138*K138/1000),M138)</ns0:f>
      </ns0:c>
      <ns0:c r="O138" s="7"/>
      <ns0:c r="P138" s="7"/>
      <ns0:c r="Q138" s="7"/>
      <ns0:c r="R138" s="7"/>
      <ns0:c r="S138" s="3" t="str">
        <ns0:f>IF(AND(B138="",C138=""),"",IF(COUNTIFS($W$4:$W$24,C138,$X$4:$X$24,B138)=1,"","Verifica Scope e categoria"))</ns0:f>
      </ns0:c>
      <ns0:c r="T138" s="3" t="n">
        <ns0:f>IF(COUNTA(A138:L138,O138:R138)=0,0,1)</ns0:f>
        <ns0:v>0</ns0:v>
      </ns0:c>
      <ns0:c r="U138" s="3" t="n">
        <ns0:f>IF(AND(ISNUMBER(H138),ISBLANK(J138)),1,0)</ns0:f>
        <ns0:v>0</ns0:v>
      </ns0:c>
      <ns0:c r="V138" s="3" t="n">
        <ns0:f>IF(AND(ISBLANK(H138),OR(ISNUMBER(J138),ISNUMBER(K138))),1,0)</ns0:f>
        <ns0:v>0</ns0:v>
      </ns0:c>
      <ns0:c r="W138" s="3"/>
      <ns0:c r="X138" s="3"/>
      <ns0:c r="Y138" s="2" t="n">
        <ns0:f>IF(AND(T138=1,ISBLANK(P138)),1,0)</ns0:f>
        <ns0:v>0</ns0:v>
      </ns0:c>
      <ns0:c r="Z138" s="2" t="n">
        <ns0:f>IF(AND(T138=1,R138&lt;&gt;"Revisionato"),1,0)</ns0:f>
        <ns0:v>0</ns0:v>
      </ns0:c>
      <ns0:c r="AA138" s="2" t="n">
        <ns0:f>IF(AND(B138="Scope 2",ISNUMBER(H138),ISBLANK(K138)),1,0)</ns0:f>
        <ns0:v>0</ns0:v>
      </ns0:c>
      <ns0:c r="AB138" s="2" t="n">
        <ns0:f>IF(LEN(S138)&gt;0,1,0)</ns0:f>
        <ns0:v>0</ns0:v>
      </ns0:c>
    </ns0:row>
    <ns0:row r="139" ht="15" hidden="0" customHeight="1">
      <ns0:c r="A139" s="7"/>
      <ns0:c r="B139" s="7"/>
      <ns0:c r="C139" s="7"/>
      <ns0:c r="D139" s="7"/>
      <ns0:c r="E139" s="7"/>
      <ns0:c r="F139" s="8"/>
      <ns0:c r="G139" s="8"/>
      <ns0:c r="H139" s="9"/>
      <ns0:c r="I139" s="9"/>
      <ns0:c r="J139" s="9"/>
      <ns0:c r="K139" s="9"/>
      <ns0:c r="L139" s="9"/>
      <ns0:c r="M139" s="10" t="str">
        <ns0:f>IF(OR(ISBLANK(H139),ISBLANK(J139)),"",H139*J139/1000)</ns0:f>
      </ns0:c>
      <ns0:c r="N139" s="10" t="str">
        <ns0:f>IF(B139="Scope 2",IF(OR(ISBLANK(H139),ISBLANK(K139)),"",H139*K139/1000),M139)</ns0:f>
      </ns0:c>
      <ns0:c r="O139" s="7"/>
      <ns0:c r="P139" s="7"/>
      <ns0:c r="Q139" s="7"/>
      <ns0:c r="R139" s="7"/>
      <ns0:c r="S139" s="3" t="str">
        <ns0:f>IF(AND(B139="",C139=""),"",IF(COUNTIFS($W$4:$W$24,C139,$X$4:$X$24,B139)=1,"","Verifica Scope e categoria"))</ns0:f>
      </ns0:c>
      <ns0:c r="T139" s="3" t="n">
        <ns0:f>IF(COUNTA(A139:L139,O139:R139)=0,0,1)</ns0:f>
        <ns0:v>0</ns0:v>
      </ns0:c>
      <ns0:c r="U139" s="3" t="n">
        <ns0:f>IF(AND(ISNUMBER(H139),ISBLANK(J139)),1,0)</ns0:f>
        <ns0:v>0</ns0:v>
      </ns0:c>
      <ns0:c r="V139" s="3" t="n">
        <ns0:f>IF(AND(ISBLANK(H139),OR(ISNUMBER(J139),ISNUMBER(K139))),1,0)</ns0:f>
        <ns0:v>0</ns0:v>
      </ns0:c>
      <ns0:c r="W139" s="3"/>
      <ns0:c r="X139" s="3"/>
      <ns0:c r="Y139" s="2" t="n">
        <ns0:f>IF(AND(T139=1,ISBLANK(P139)),1,0)</ns0:f>
        <ns0:v>0</ns0:v>
      </ns0:c>
      <ns0:c r="Z139" s="2" t="n">
        <ns0:f>IF(AND(T139=1,R139&lt;&gt;"Revisionato"),1,0)</ns0:f>
        <ns0:v>0</ns0:v>
      </ns0:c>
      <ns0:c r="AA139" s="2" t="n">
        <ns0:f>IF(AND(B139="Scope 2",ISNUMBER(H139),ISBLANK(K139)),1,0)</ns0:f>
        <ns0:v>0</ns0:v>
      </ns0:c>
      <ns0:c r="AB139" s="2" t="n">
        <ns0:f>IF(LEN(S139)&gt;0,1,0)</ns0:f>
        <ns0:v>0</ns0:v>
      </ns0:c>
    </ns0:row>
    <ns0:row r="140" ht="15" hidden="0" customHeight="1">
      <ns0:c r="A140" s="7"/>
      <ns0:c r="B140" s="7"/>
      <ns0:c r="C140" s="7"/>
      <ns0:c r="D140" s="7"/>
      <ns0:c r="E140" s="7"/>
      <ns0:c r="F140" s="8"/>
      <ns0:c r="G140" s="8"/>
      <ns0:c r="H140" s="9"/>
      <ns0:c r="I140" s="9"/>
      <ns0:c r="J140" s="9"/>
      <ns0:c r="K140" s="9"/>
      <ns0:c r="L140" s="9"/>
      <ns0:c r="M140" s="10" t="str">
        <ns0:f>IF(OR(ISBLANK(H140),ISBLANK(J140)),"",H140*J140/1000)</ns0:f>
      </ns0:c>
      <ns0:c r="N140" s="10" t="str">
        <ns0:f>IF(B140="Scope 2",IF(OR(ISBLANK(H140),ISBLANK(K140)),"",H140*K140/1000),M140)</ns0:f>
      </ns0:c>
      <ns0:c r="O140" s="7"/>
      <ns0:c r="P140" s="7"/>
      <ns0:c r="Q140" s="7"/>
      <ns0:c r="R140" s="7"/>
      <ns0:c r="S140" s="3" t="str">
        <ns0:f>IF(AND(B140="",C140=""),"",IF(COUNTIFS($W$4:$W$24,C140,$X$4:$X$24,B140)=1,"","Verifica Scope e categoria"))</ns0:f>
      </ns0:c>
      <ns0:c r="T140" s="3" t="n">
        <ns0:f>IF(COUNTA(A140:L140,O140:R140)=0,0,1)</ns0:f>
        <ns0:v>0</ns0:v>
      </ns0:c>
      <ns0:c r="U140" s="3" t="n">
        <ns0:f>IF(AND(ISNUMBER(H140),ISBLANK(J140)),1,0)</ns0:f>
        <ns0:v>0</ns0:v>
      </ns0:c>
      <ns0:c r="V140" s="3" t="n">
        <ns0:f>IF(AND(ISBLANK(H140),OR(ISNUMBER(J140),ISNUMBER(K140))),1,0)</ns0:f>
        <ns0:v>0</ns0:v>
      </ns0:c>
      <ns0:c r="W140" s="3"/>
      <ns0:c r="X140" s="3"/>
      <ns0:c r="Y140" s="2" t="n">
        <ns0:f>IF(AND(T140=1,ISBLANK(P140)),1,0)</ns0:f>
        <ns0:v>0</ns0:v>
      </ns0:c>
      <ns0:c r="Z140" s="2" t="n">
        <ns0:f>IF(AND(T140=1,R140&lt;&gt;"Revisionato"),1,0)</ns0:f>
        <ns0:v>0</ns0:v>
      </ns0:c>
      <ns0:c r="AA140" s="2" t="n">
        <ns0:f>IF(AND(B140="Scope 2",ISNUMBER(H140),ISBLANK(K140)),1,0)</ns0:f>
        <ns0:v>0</ns0:v>
      </ns0:c>
      <ns0:c r="AB140" s="2" t="n">
        <ns0:f>IF(LEN(S140)&gt;0,1,0)</ns0:f>
        <ns0:v>0</ns0:v>
      </ns0:c>
    </ns0:row>
    <ns0:row r="141" ht="15" hidden="0" customHeight="1">
      <ns0:c r="A141" s="7"/>
      <ns0:c r="B141" s="7"/>
      <ns0:c r="C141" s="7"/>
      <ns0:c r="D141" s="7"/>
      <ns0:c r="E141" s="7"/>
      <ns0:c r="F141" s="8"/>
      <ns0:c r="G141" s="8"/>
      <ns0:c r="H141" s="9"/>
      <ns0:c r="I141" s="9"/>
      <ns0:c r="J141" s="9"/>
      <ns0:c r="K141" s="9"/>
      <ns0:c r="L141" s="9"/>
      <ns0:c r="M141" s="10" t="str">
        <ns0:f>IF(OR(ISBLANK(H141),ISBLANK(J141)),"",H141*J141/1000)</ns0:f>
      </ns0:c>
      <ns0:c r="N141" s="10" t="str">
        <ns0:f>IF(B141="Scope 2",IF(OR(ISBLANK(H141),ISBLANK(K141)),"",H141*K141/1000),M141)</ns0:f>
      </ns0:c>
      <ns0:c r="O141" s="7"/>
      <ns0:c r="P141" s="7"/>
      <ns0:c r="Q141" s="7"/>
      <ns0:c r="R141" s="7"/>
      <ns0:c r="S141" s="3" t="str">
        <ns0:f>IF(AND(B141="",C141=""),"",IF(COUNTIFS($W$4:$W$24,C141,$X$4:$X$24,B141)=1,"","Verifica Scope e categoria"))</ns0:f>
      </ns0:c>
      <ns0:c r="T141" s="3" t="n">
        <ns0:f>IF(COUNTA(A141:L141,O141:R141)=0,0,1)</ns0:f>
        <ns0:v>0</ns0:v>
      </ns0:c>
      <ns0:c r="U141" s="3" t="n">
        <ns0:f>IF(AND(ISNUMBER(H141),ISBLANK(J141)),1,0)</ns0:f>
        <ns0:v>0</ns0:v>
      </ns0:c>
      <ns0:c r="V141" s="3" t="n">
        <ns0:f>IF(AND(ISBLANK(H141),OR(ISNUMBER(J141),ISNUMBER(K141))),1,0)</ns0:f>
        <ns0:v>0</ns0:v>
      </ns0:c>
      <ns0:c r="W141" s="3"/>
      <ns0:c r="X141" s="3"/>
      <ns0:c r="Y141" s="2" t="n">
        <ns0:f>IF(AND(T141=1,ISBLANK(P141)),1,0)</ns0:f>
        <ns0:v>0</ns0:v>
      </ns0:c>
      <ns0:c r="Z141" s="2" t="n">
        <ns0:f>IF(AND(T141=1,R141&lt;&gt;"Revisionato"),1,0)</ns0:f>
        <ns0:v>0</ns0:v>
      </ns0:c>
      <ns0:c r="AA141" s="2" t="n">
        <ns0:f>IF(AND(B141="Scope 2",ISNUMBER(H141),ISBLANK(K141)),1,0)</ns0:f>
        <ns0:v>0</ns0:v>
      </ns0:c>
      <ns0:c r="AB141" s="2" t="n">
        <ns0:f>IF(LEN(S141)&gt;0,1,0)</ns0:f>
        <ns0:v>0</ns0:v>
      </ns0:c>
    </ns0:row>
    <ns0:row r="142" ht="15" hidden="0" customHeight="1">
      <ns0:c r="A142" s="7"/>
      <ns0:c r="B142" s="7"/>
      <ns0:c r="C142" s="7"/>
      <ns0:c r="D142" s="7"/>
      <ns0:c r="E142" s="7"/>
      <ns0:c r="F142" s="8"/>
      <ns0:c r="G142" s="8"/>
      <ns0:c r="H142" s="9"/>
      <ns0:c r="I142" s="9"/>
      <ns0:c r="J142" s="9"/>
      <ns0:c r="K142" s="9"/>
      <ns0:c r="L142" s="9"/>
      <ns0:c r="M142" s="10" t="str">
        <ns0:f>IF(OR(ISBLANK(H142),ISBLANK(J142)),"",H142*J142/1000)</ns0:f>
      </ns0:c>
      <ns0:c r="N142" s="10" t="str">
        <ns0:f>IF(B142="Scope 2",IF(OR(ISBLANK(H142),ISBLANK(K142)),"",H142*K142/1000),M142)</ns0:f>
      </ns0:c>
      <ns0:c r="O142" s="7"/>
      <ns0:c r="P142" s="7"/>
      <ns0:c r="Q142" s="7"/>
      <ns0:c r="R142" s="7"/>
      <ns0:c r="S142" s="3" t="str">
        <ns0:f>IF(AND(B142="",C142=""),"",IF(COUNTIFS($W$4:$W$24,C142,$X$4:$X$24,B142)=1,"","Verifica Scope e categoria"))</ns0:f>
      </ns0:c>
      <ns0:c r="T142" s="3" t="n">
        <ns0:f>IF(COUNTA(A142:L142,O142:R142)=0,0,1)</ns0:f>
        <ns0:v>0</ns0:v>
      </ns0:c>
      <ns0:c r="U142" s="3" t="n">
        <ns0:f>IF(AND(ISNUMBER(H142),ISBLANK(J142)),1,0)</ns0:f>
        <ns0:v>0</ns0:v>
      </ns0:c>
      <ns0:c r="V142" s="3" t="n">
        <ns0:f>IF(AND(ISBLANK(H142),OR(ISNUMBER(J142),ISNUMBER(K142))),1,0)</ns0:f>
        <ns0:v>0</ns0:v>
      </ns0:c>
      <ns0:c r="W142" s="3"/>
      <ns0:c r="X142" s="3"/>
      <ns0:c r="Y142" s="2" t="n">
        <ns0:f>IF(AND(T142=1,ISBLANK(P142)),1,0)</ns0:f>
        <ns0:v>0</ns0:v>
      </ns0:c>
      <ns0:c r="Z142" s="2" t="n">
        <ns0:f>IF(AND(T142=1,R142&lt;&gt;"Revisionato"),1,0)</ns0:f>
        <ns0:v>0</ns0:v>
      </ns0:c>
      <ns0:c r="AA142" s="2" t="n">
        <ns0:f>IF(AND(B142="Scope 2",ISNUMBER(H142),ISBLANK(K142)),1,0)</ns0:f>
        <ns0:v>0</ns0:v>
      </ns0:c>
      <ns0:c r="AB142" s="2" t="n">
        <ns0:f>IF(LEN(S142)&gt;0,1,0)</ns0:f>
        <ns0:v>0</ns0:v>
      </ns0:c>
    </ns0:row>
    <ns0:row r="143" ht="15" hidden="0" customHeight="1">
      <ns0:c r="A143" s="7"/>
      <ns0:c r="B143" s="7"/>
      <ns0:c r="C143" s="7"/>
      <ns0:c r="D143" s="7"/>
      <ns0:c r="E143" s="7"/>
      <ns0:c r="F143" s="8"/>
      <ns0:c r="G143" s="8"/>
      <ns0:c r="H143" s="9"/>
      <ns0:c r="I143" s="9"/>
      <ns0:c r="J143" s="9"/>
      <ns0:c r="K143" s="9"/>
      <ns0:c r="L143" s="9"/>
      <ns0:c r="M143" s="10" t="str">
        <ns0:f>IF(OR(ISBLANK(H143),ISBLANK(J143)),"",H143*J143/1000)</ns0:f>
      </ns0:c>
      <ns0:c r="N143" s="10" t="str">
        <ns0:f>IF(B143="Scope 2",IF(OR(ISBLANK(H143),ISBLANK(K143)),"",H143*K143/1000),M143)</ns0:f>
      </ns0:c>
      <ns0:c r="O143" s="7"/>
      <ns0:c r="P143" s="7"/>
      <ns0:c r="Q143" s="7"/>
      <ns0:c r="R143" s="7"/>
      <ns0:c r="S143" s="3" t="str">
        <ns0:f>IF(AND(B143="",C143=""),"",IF(COUNTIFS($W$4:$W$24,C143,$X$4:$X$24,B143)=1,"","Verifica Scope e categoria"))</ns0:f>
      </ns0:c>
      <ns0:c r="T143" s="3" t="n">
        <ns0:f>IF(COUNTA(A143:L143,O143:R143)=0,0,1)</ns0:f>
        <ns0:v>0</ns0:v>
      </ns0:c>
      <ns0:c r="U143" s="3" t="n">
        <ns0:f>IF(AND(ISNUMBER(H143),ISBLANK(J143)),1,0)</ns0:f>
        <ns0:v>0</ns0:v>
      </ns0:c>
      <ns0:c r="V143" s="3" t="n">
        <ns0:f>IF(AND(ISBLANK(H143),OR(ISNUMBER(J143),ISNUMBER(K143))),1,0)</ns0:f>
        <ns0:v>0</ns0:v>
      </ns0:c>
      <ns0:c r="W143" s="3"/>
      <ns0:c r="X143" s="3"/>
      <ns0:c r="Y143" s="2" t="n">
        <ns0:f>IF(AND(T143=1,ISBLANK(P143)),1,0)</ns0:f>
        <ns0:v>0</ns0:v>
      </ns0:c>
      <ns0:c r="Z143" s="2" t="n">
        <ns0:f>IF(AND(T143=1,R143&lt;&gt;"Revisionato"),1,0)</ns0:f>
        <ns0:v>0</ns0:v>
      </ns0:c>
      <ns0:c r="AA143" s="2" t="n">
        <ns0:f>IF(AND(B143="Scope 2",ISNUMBER(H143),ISBLANK(K143)),1,0)</ns0:f>
        <ns0:v>0</ns0:v>
      </ns0:c>
      <ns0:c r="AB143" s="2" t="n">
        <ns0:f>IF(LEN(S143)&gt;0,1,0)</ns0:f>
        <ns0:v>0</ns0:v>
      </ns0:c>
    </ns0:row>
    <ns0:row r="144" ht="15" hidden="0" customHeight="1">
      <ns0:c r="A144" s="7"/>
      <ns0:c r="B144" s="7"/>
      <ns0:c r="C144" s="7"/>
      <ns0:c r="D144" s="7"/>
      <ns0:c r="E144" s="7"/>
      <ns0:c r="F144" s="8"/>
      <ns0:c r="G144" s="8"/>
      <ns0:c r="H144" s="9"/>
      <ns0:c r="I144" s="9"/>
      <ns0:c r="J144" s="9"/>
      <ns0:c r="K144" s="9"/>
      <ns0:c r="L144" s="9"/>
      <ns0:c r="M144" s="10" t="str">
        <ns0:f>IF(OR(ISBLANK(H144),ISBLANK(J144)),"",H144*J144/1000)</ns0:f>
      </ns0:c>
      <ns0:c r="N144" s="10" t="str">
        <ns0:f>IF(B144="Scope 2",IF(OR(ISBLANK(H144),ISBLANK(K144)),"",H144*K144/1000),M144)</ns0:f>
      </ns0:c>
      <ns0:c r="O144" s="7"/>
      <ns0:c r="P144" s="7"/>
      <ns0:c r="Q144" s="7"/>
      <ns0:c r="R144" s="7"/>
      <ns0:c r="S144" s="3" t="str">
        <ns0:f>IF(AND(B144="",C144=""),"",IF(COUNTIFS($W$4:$W$24,C144,$X$4:$X$24,B144)=1,"","Verifica Scope e categoria"))</ns0:f>
      </ns0:c>
      <ns0:c r="T144" s="3" t="n">
        <ns0:f>IF(COUNTA(A144:L144,O144:R144)=0,0,1)</ns0:f>
        <ns0:v>0</ns0:v>
      </ns0:c>
      <ns0:c r="U144" s="3" t="n">
        <ns0:f>IF(AND(ISNUMBER(H144),ISBLANK(J144)),1,0)</ns0:f>
        <ns0:v>0</ns0:v>
      </ns0:c>
      <ns0:c r="V144" s="3" t="n">
        <ns0:f>IF(AND(ISBLANK(H144),OR(ISNUMBER(J144),ISNUMBER(K144))),1,0)</ns0:f>
        <ns0:v>0</ns0:v>
      </ns0:c>
      <ns0:c r="W144" s="3"/>
      <ns0:c r="X144" s="3"/>
      <ns0:c r="Y144" s="2" t="n">
        <ns0:f>IF(AND(T144=1,ISBLANK(P144)),1,0)</ns0:f>
        <ns0:v>0</ns0:v>
      </ns0:c>
      <ns0:c r="Z144" s="2" t="n">
        <ns0:f>IF(AND(T144=1,R144&lt;&gt;"Revisionato"),1,0)</ns0:f>
        <ns0:v>0</ns0:v>
      </ns0:c>
      <ns0:c r="AA144" s="2" t="n">
        <ns0:f>IF(AND(B144="Scope 2",ISNUMBER(H144),ISBLANK(K144)),1,0)</ns0:f>
        <ns0:v>0</ns0:v>
      </ns0:c>
      <ns0:c r="AB144" s="2" t="n">
        <ns0:f>IF(LEN(S144)&gt;0,1,0)</ns0:f>
        <ns0:v>0</ns0:v>
      </ns0:c>
    </ns0:row>
    <ns0:row r="145" ht="15" hidden="0" customHeight="1">
      <ns0:c r="A145" s="7"/>
      <ns0:c r="B145" s="7"/>
      <ns0:c r="C145" s="7"/>
      <ns0:c r="D145" s="7"/>
      <ns0:c r="E145" s="7"/>
      <ns0:c r="F145" s="8"/>
      <ns0:c r="G145" s="8"/>
      <ns0:c r="H145" s="9"/>
      <ns0:c r="I145" s="9"/>
      <ns0:c r="J145" s="9"/>
      <ns0:c r="K145" s="9"/>
      <ns0:c r="L145" s="9"/>
      <ns0:c r="M145" s="10" t="str">
        <ns0:f>IF(OR(ISBLANK(H145),ISBLANK(J145)),"",H145*J145/1000)</ns0:f>
      </ns0:c>
      <ns0:c r="N145" s="10" t="str">
        <ns0:f>IF(B145="Scope 2",IF(OR(ISBLANK(H145),ISBLANK(K145)),"",H145*K145/1000),M145)</ns0:f>
      </ns0:c>
      <ns0:c r="O145" s="7"/>
      <ns0:c r="P145" s="7"/>
      <ns0:c r="Q145" s="7"/>
      <ns0:c r="R145" s="7"/>
      <ns0:c r="S145" s="3" t="str">
        <ns0:f>IF(AND(B145="",C145=""),"",IF(COUNTIFS($W$4:$W$24,C145,$X$4:$X$24,B145)=1,"","Verifica Scope e categoria"))</ns0:f>
      </ns0:c>
      <ns0:c r="T145" s="3" t="n">
        <ns0:f>IF(COUNTA(A145:L145,O145:R145)=0,0,1)</ns0:f>
        <ns0:v>0</ns0:v>
      </ns0:c>
      <ns0:c r="U145" s="3" t="n">
        <ns0:f>IF(AND(ISNUMBER(H145),ISBLANK(J145)),1,0)</ns0:f>
        <ns0:v>0</ns0:v>
      </ns0:c>
      <ns0:c r="V145" s="3" t="n">
        <ns0:f>IF(AND(ISBLANK(H145),OR(ISNUMBER(J145),ISNUMBER(K145))),1,0)</ns0:f>
        <ns0:v>0</ns0:v>
      </ns0:c>
      <ns0:c r="W145" s="3"/>
      <ns0:c r="X145" s="3"/>
      <ns0:c r="Y145" s="2" t="n">
        <ns0:f>IF(AND(T145=1,ISBLANK(P145)),1,0)</ns0:f>
        <ns0:v>0</ns0:v>
      </ns0:c>
      <ns0:c r="Z145" s="2" t="n">
        <ns0:f>IF(AND(T145=1,R145&lt;&gt;"Revisionato"),1,0)</ns0:f>
        <ns0:v>0</ns0:v>
      </ns0:c>
      <ns0:c r="AA145" s="2" t="n">
        <ns0:f>IF(AND(B145="Scope 2",ISNUMBER(H145),ISBLANK(K145)),1,0)</ns0:f>
        <ns0:v>0</ns0:v>
      </ns0:c>
      <ns0:c r="AB145" s="2" t="n">
        <ns0:f>IF(LEN(S145)&gt;0,1,0)</ns0:f>
        <ns0:v>0</ns0:v>
      </ns0:c>
    </ns0:row>
    <ns0:row r="146" ht="15" hidden="0" customHeight="1">
      <ns0:c r="A146" s="7"/>
      <ns0:c r="B146" s="7"/>
      <ns0:c r="C146" s="7"/>
      <ns0:c r="D146" s="7"/>
      <ns0:c r="E146" s="7"/>
      <ns0:c r="F146" s="8"/>
      <ns0:c r="G146" s="8"/>
      <ns0:c r="H146" s="9"/>
      <ns0:c r="I146" s="9"/>
      <ns0:c r="J146" s="9"/>
      <ns0:c r="K146" s="9"/>
      <ns0:c r="L146" s="9"/>
      <ns0:c r="M146" s="10" t="str">
        <ns0:f>IF(OR(ISBLANK(H146),ISBLANK(J146)),"",H146*J146/1000)</ns0:f>
      </ns0:c>
      <ns0:c r="N146" s="10" t="str">
        <ns0:f>IF(B146="Scope 2",IF(OR(ISBLANK(H146),ISBLANK(K146)),"",H146*K146/1000),M146)</ns0:f>
      </ns0:c>
      <ns0:c r="O146" s="7"/>
      <ns0:c r="P146" s="7"/>
      <ns0:c r="Q146" s="7"/>
      <ns0:c r="R146" s="7"/>
      <ns0:c r="S146" s="3" t="str">
        <ns0:f>IF(AND(B146="",C146=""),"",IF(COUNTIFS($W$4:$W$24,C146,$X$4:$X$24,B146)=1,"","Verifica Scope e categoria"))</ns0:f>
      </ns0:c>
      <ns0:c r="T146" s="3" t="n">
        <ns0:f>IF(COUNTA(A146:L146,O146:R146)=0,0,1)</ns0:f>
        <ns0:v>0</ns0:v>
      </ns0:c>
      <ns0:c r="U146" s="3" t="n">
        <ns0:f>IF(AND(ISNUMBER(H146),ISBLANK(J146)),1,0)</ns0:f>
        <ns0:v>0</ns0:v>
      </ns0:c>
      <ns0:c r="V146" s="3" t="n">
        <ns0:f>IF(AND(ISBLANK(H146),OR(ISNUMBER(J146),ISNUMBER(K146))),1,0)</ns0:f>
        <ns0:v>0</ns0:v>
      </ns0:c>
      <ns0:c r="W146" s="3"/>
      <ns0:c r="X146" s="3"/>
      <ns0:c r="Y146" s="2" t="n">
        <ns0:f>IF(AND(T146=1,ISBLANK(P146)),1,0)</ns0:f>
        <ns0:v>0</ns0:v>
      </ns0:c>
      <ns0:c r="Z146" s="2" t="n">
        <ns0:f>IF(AND(T146=1,R146&lt;&gt;"Revisionato"),1,0)</ns0:f>
        <ns0:v>0</ns0:v>
      </ns0:c>
      <ns0:c r="AA146" s="2" t="n">
        <ns0:f>IF(AND(B146="Scope 2",ISNUMBER(H146),ISBLANK(K146)),1,0)</ns0:f>
        <ns0:v>0</ns0:v>
      </ns0:c>
      <ns0:c r="AB146" s="2" t="n">
        <ns0:f>IF(LEN(S146)&gt;0,1,0)</ns0:f>
        <ns0:v>0</ns0:v>
      </ns0:c>
    </ns0:row>
    <ns0:row r="147" ht="15" hidden="0" customHeight="1">
      <ns0:c r="A147" s="7"/>
      <ns0:c r="B147" s="7"/>
      <ns0:c r="C147" s="7"/>
      <ns0:c r="D147" s="7"/>
      <ns0:c r="E147" s="7"/>
      <ns0:c r="F147" s="8"/>
      <ns0:c r="G147" s="8"/>
      <ns0:c r="H147" s="9"/>
      <ns0:c r="I147" s="9"/>
      <ns0:c r="J147" s="9"/>
      <ns0:c r="K147" s="9"/>
      <ns0:c r="L147" s="9"/>
      <ns0:c r="M147" s="10" t="str">
        <ns0:f>IF(OR(ISBLANK(H147),ISBLANK(J147)),"",H147*J147/1000)</ns0:f>
      </ns0:c>
      <ns0:c r="N147" s="10" t="str">
        <ns0:f>IF(B147="Scope 2",IF(OR(ISBLANK(H147),ISBLANK(K147)),"",H147*K147/1000),M147)</ns0:f>
      </ns0:c>
      <ns0:c r="O147" s="7"/>
      <ns0:c r="P147" s="7"/>
      <ns0:c r="Q147" s="7"/>
      <ns0:c r="R147" s="7"/>
      <ns0:c r="S147" s="3" t="str">
        <ns0:f>IF(AND(B147="",C147=""),"",IF(COUNTIFS($W$4:$W$24,C147,$X$4:$X$24,B147)=1,"","Verifica Scope e categoria"))</ns0:f>
      </ns0:c>
      <ns0:c r="T147" s="3" t="n">
        <ns0:f>IF(COUNTA(A147:L147,O147:R147)=0,0,1)</ns0:f>
        <ns0:v>0</ns0:v>
      </ns0:c>
      <ns0:c r="U147" s="3" t="n">
        <ns0:f>IF(AND(ISNUMBER(H147),ISBLANK(J147)),1,0)</ns0:f>
        <ns0:v>0</ns0:v>
      </ns0:c>
      <ns0:c r="V147" s="3" t="n">
        <ns0:f>IF(AND(ISBLANK(H147),OR(ISNUMBER(J147),ISNUMBER(K147))),1,0)</ns0:f>
        <ns0:v>0</ns0:v>
      </ns0:c>
      <ns0:c r="W147" s="3"/>
      <ns0:c r="X147" s="3"/>
      <ns0:c r="Y147" s="2" t="n">
        <ns0:f>IF(AND(T147=1,ISBLANK(P147)),1,0)</ns0:f>
        <ns0:v>0</ns0:v>
      </ns0:c>
      <ns0:c r="Z147" s="2" t="n">
        <ns0:f>IF(AND(T147=1,R147&lt;&gt;"Revisionato"),1,0)</ns0:f>
        <ns0:v>0</ns0:v>
      </ns0:c>
      <ns0:c r="AA147" s="2" t="n">
        <ns0:f>IF(AND(B147="Scope 2",ISNUMBER(H147),ISBLANK(K147)),1,0)</ns0:f>
        <ns0:v>0</ns0:v>
      </ns0:c>
      <ns0:c r="AB147" s="2" t="n">
        <ns0:f>IF(LEN(S147)&gt;0,1,0)</ns0:f>
        <ns0:v>0</ns0:v>
      </ns0:c>
    </ns0:row>
    <ns0:row r="148" ht="15" hidden="0" customHeight="1">
      <ns0:c r="A148" s="7"/>
      <ns0:c r="B148" s="7"/>
      <ns0:c r="C148" s="7"/>
      <ns0:c r="D148" s="7"/>
      <ns0:c r="E148" s="7"/>
      <ns0:c r="F148" s="8"/>
      <ns0:c r="G148" s="8"/>
      <ns0:c r="H148" s="9"/>
      <ns0:c r="I148" s="9"/>
      <ns0:c r="J148" s="9"/>
      <ns0:c r="K148" s="9"/>
      <ns0:c r="L148" s="9"/>
      <ns0:c r="M148" s="10" t="str">
        <ns0:f>IF(OR(ISBLANK(H148),ISBLANK(J148)),"",H148*J148/1000)</ns0:f>
      </ns0:c>
      <ns0:c r="N148" s="10" t="str">
        <ns0:f>IF(B148="Scope 2",IF(OR(ISBLANK(H148),ISBLANK(K148)),"",H148*K148/1000),M148)</ns0:f>
      </ns0:c>
      <ns0:c r="O148" s="7"/>
      <ns0:c r="P148" s="7"/>
      <ns0:c r="Q148" s="7"/>
      <ns0:c r="R148" s="7"/>
      <ns0:c r="S148" s="3" t="str">
        <ns0:f>IF(AND(B148="",C148=""),"",IF(COUNTIFS($W$4:$W$24,C148,$X$4:$X$24,B148)=1,"","Verifica Scope e categoria"))</ns0:f>
      </ns0:c>
      <ns0:c r="T148" s="3" t="n">
        <ns0:f>IF(COUNTA(A148:L148,O148:R148)=0,0,1)</ns0:f>
        <ns0:v>0</ns0:v>
      </ns0:c>
      <ns0:c r="U148" s="3" t="n">
        <ns0:f>IF(AND(ISNUMBER(H148),ISBLANK(J148)),1,0)</ns0:f>
        <ns0:v>0</ns0:v>
      </ns0:c>
      <ns0:c r="V148" s="3" t="n">
        <ns0:f>IF(AND(ISBLANK(H148),OR(ISNUMBER(J148),ISNUMBER(K148))),1,0)</ns0:f>
        <ns0:v>0</ns0:v>
      </ns0:c>
      <ns0:c r="W148" s="3"/>
      <ns0:c r="X148" s="3"/>
      <ns0:c r="Y148" s="2" t="n">
        <ns0:f>IF(AND(T148=1,ISBLANK(P148)),1,0)</ns0:f>
        <ns0:v>0</ns0:v>
      </ns0:c>
      <ns0:c r="Z148" s="2" t="n">
        <ns0:f>IF(AND(T148=1,R148&lt;&gt;"Revisionato"),1,0)</ns0:f>
        <ns0:v>0</ns0:v>
      </ns0:c>
      <ns0:c r="AA148" s="2" t="n">
        <ns0:f>IF(AND(B148="Scope 2",ISNUMBER(H148),ISBLANK(K148)),1,0)</ns0:f>
        <ns0:v>0</ns0:v>
      </ns0:c>
      <ns0:c r="AB148" s="2" t="n">
        <ns0:f>IF(LEN(S148)&gt;0,1,0)</ns0:f>
        <ns0:v>0</ns0:v>
      </ns0:c>
    </ns0:row>
    <ns0:row r="149" ht="15" hidden="0" customHeight="1">
      <ns0:c r="A149" s="7"/>
      <ns0:c r="B149" s="7"/>
      <ns0:c r="C149" s="7"/>
      <ns0:c r="D149" s="7"/>
      <ns0:c r="E149" s="7"/>
      <ns0:c r="F149" s="8"/>
      <ns0:c r="G149" s="8"/>
      <ns0:c r="H149" s="9"/>
      <ns0:c r="I149" s="9"/>
      <ns0:c r="J149" s="9"/>
      <ns0:c r="K149" s="9"/>
      <ns0:c r="L149" s="9"/>
      <ns0:c r="M149" s="10" t="str">
        <ns0:f>IF(OR(ISBLANK(H149),ISBLANK(J149)),"",H149*J149/1000)</ns0:f>
      </ns0:c>
      <ns0:c r="N149" s="10" t="str">
        <ns0:f>IF(B149="Scope 2",IF(OR(ISBLANK(H149),ISBLANK(K149)),"",H149*K149/1000),M149)</ns0:f>
      </ns0:c>
      <ns0:c r="O149" s="7"/>
      <ns0:c r="P149" s="7"/>
      <ns0:c r="Q149" s="7"/>
      <ns0:c r="R149" s="7"/>
      <ns0:c r="S149" s="3" t="str">
        <ns0:f>IF(AND(B149="",C149=""),"",IF(COUNTIFS($W$4:$W$24,C149,$X$4:$X$24,B149)=1,"","Verifica Scope e categoria"))</ns0:f>
      </ns0:c>
      <ns0:c r="T149" s="3" t="n">
        <ns0:f>IF(COUNTA(A149:L149,O149:R149)=0,0,1)</ns0:f>
        <ns0:v>0</ns0:v>
      </ns0:c>
      <ns0:c r="U149" s="3" t="n">
        <ns0:f>IF(AND(ISNUMBER(H149),ISBLANK(J149)),1,0)</ns0:f>
        <ns0:v>0</ns0:v>
      </ns0:c>
      <ns0:c r="V149" s="3" t="n">
        <ns0:f>IF(AND(ISBLANK(H149),OR(ISNUMBER(J149),ISNUMBER(K149))),1,0)</ns0:f>
        <ns0:v>0</ns0:v>
      </ns0:c>
      <ns0:c r="W149" s="3"/>
      <ns0:c r="X149" s="3"/>
      <ns0:c r="Y149" s="2" t="n">
        <ns0:f>IF(AND(T149=1,ISBLANK(P149)),1,0)</ns0:f>
        <ns0:v>0</ns0:v>
      </ns0:c>
      <ns0:c r="Z149" s="2" t="n">
        <ns0:f>IF(AND(T149=1,R149&lt;&gt;"Revisionato"),1,0)</ns0:f>
        <ns0:v>0</ns0:v>
      </ns0:c>
      <ns0:c r="AA149" s="2" t="n">
        <ns0:f>IF(AND(B149="Scope 2",ISNUMBER(H149),ISBLANK(K149)),1,0)</ns0:f>
        <ns0:v>0</ns0:v>
      </ns0:c>
      <ns0:c r="AB149" s="2" t="n">
        <ns0:f>IF(LEN(S149)&gt;0,1,0)</ns0:f>
        <ns0:v>0</ns0:v>
      </ns0:c>
    </ns0:row>
    <ns0:row r="150" ht="15" hidden="0" customHeight="1">
      <ns0:c r="A150" s="7"/>
      <ns0:c r="B150" s="7"/>
      <ns0:c r="C150" s="7"/>
      <ns0:c r="D150" s="7"/>
      <ns0:c r="E150" s="7"/>
      <ns0:c r="F150" s="8"/>
      <ns0:c r="G150" s="8"/>
      <ns0:c r="H150" s="9"/>
      <ns0:c r="I150" s="9"/>
      <ns0:c r="J150" s="9"/>
      <ns0:c r="K150" s="9"/>
      <ns0:c r="L150" s="9"/>
      <ns0:c r="M150" s="10" t="str">
        <ns0:f>IF(OR(ISBLANK(H150),ISBLANK(J150)),"",H150*J150/1000)</ns0:f>
      </ns0:c>
      <ns0:c r="N150" s="10" t="str">
        <ns0:f>IF(B150="Scope 2",IF(OR(ISBLANK(H150),ISBLANK(K150)),"",H150*K150/1000),M150)</ns0:f>
      </ns0:c>
      <ns0:c r="O150" s="7"/>
      <ns0:c r="P150" s="7"/>
      <ns0:c r="Q150" s="7"/>
      <ns0:c r="R150" s="7"/>
      <ns0:c r="S150" s="3" t="str">
        <ns0:f>IF(AND(B150="",C150=""),"",IF(COUNTIFS($W$4:$W$24,C150,$X$4:$X$24,B150)=1,"","Verifica Scope e categoria"))</ns0:f>
      </ns0:c>
      <ns0:c r="T150" s="3" t="n">
        <ns0:f>IF(COUNTA(A150:L150,O150:R150)=0,0,1)</ns0:f>
        <ns0:v>0</ns0:v>
      </ns0:c>
      <ns0:c r="U150" s="3" t="n">
        <ns0:f>IF(AND(ISNUMBER(H150),ISBLANK(J150)),1,0)</ns0:f>
        <ns0:v>0</ns0:v>
      </ns0:c>
      <ns0:c r="V150" s="3" t="n">
        <ns0:f>IF(AND(ISBLANK(H150),OR(ISNUMBER(J150),ISNUMBER(K150))),1,0)</ns0:f>
        <ns0:v>0</ns0:v>
      </ns0:c>
      <ns0:c r="W150" s="3"/>
      <ns0:c r="X150" s="3"/>
      <ns0:c r="Y150" s="2" t="n">
        <ns0:f>IF(AND(T150=1,ISBLANK(P150)),1,0)</ns0:f>
        <ns0:v>0</ns0:v>
      </ns0:c>
      <ns0:c r="Z150" s="2" t="n">
        <ns0:f>IF(AND(T150=1,R150&lt;&gt;"Revisionato"),1,0)</ns0:f>
        <ns0:v>0</ns0:v>
      </ns0:c>
      <ns0:c r="AA150" s="2" t="n">
        <ns0:f>IF(AND(B150="Scope 2",ISNUMBER(H150),ISBLANK(K150)),1,0)</ns0:f>
        <ns0:v>0</ns0:v>
      </ns0:c>
      <ns0:c r="AB150" s="2" t="n">
        <ns0:f>IF(LEN(S150)&gt;0,1,0)</ns0:f>
        <ns0:v>0</ns0:v>
      </ns0:c>
    </ns0:row>
    <ns0:row r="151" ht="15" hidden="0" customHeight="1">
      <ns0:c r="A151" s="7"/>
      <ns0:c r="B151" s="7"/>
      <ns0:c r="C151" s="7"/>
      <ns0:c r="D151" s="7"/>
      <ns0:c r="E151" s="7"/>
      <ns0:c r="F151" s="8"/>
      <ns0:c r="G151" s="8"/>
      <ns0:c r="H151" s="9"/>
      <ns0:c r="I151" s="9"/>
      <ns0:c r="J151" s="9"/>
      <ns0:c r="K151" s="9"/>
      <ns0:c r="L151" s="9"/>
      <ns0:c r="M151" s="10" t="str">
        <ns0:f>IF(OR(ISBLANK(H151),ISBLANK(J151)),"",H151*J151/1000)</ns0:f>
      </ns0:c>
      <ns0:c r="N151" s="10" t="str">
        <ns0:f>IF(B151="Scope 2",IF(OR(ISBLANK(H151),ISBLANK(K151)),"",H151*K151/1000),M151)</ns0:f>
      </ns0:c>
      <ns0:c r="O151" s="7"/>
      <ns0:c r="P151" s="7"/>
      <ns0:c r="Q151" s="7"/>
      <ns0:c r="R151" s="7"/>
      <ns0:c r="S151" s="3" t="str">
        <ns0:f>IF(AND(B151="",C151=""),"",IF(COUNTIFS($W$4:$W$24,C151,$X$4:$X$24,B151)=1,"","Verifica Scope e categoria"))</ns0:f>
      </ns0:c>
      <ns0:c r="T151" s="3" t="n">
        <ns0:f>IF(COUNTA(A151:L151,O151:R151)=0,0,1)</ns0:f>
        <ns0:v>0</ns0:v>
      </ns0:c>
      <ns0:c r="U151" s="3" t="n">
        <ns0:f>IF(AND(ISNUMBER(H151),ISBLANK(J151)),1,0)</ns0:f>
        <ns0:v>0</ns0:v>
      </ns0:c>
      <ns0:c r="V151" s="3" t="n">
        <ns0:f>IF(AND(ISBLANK(H151),OR(ISNUMBER(J151),ISNUMBER(K151))),1,0)</ns0:f>
        <ns0:v>0</ns0:v>
      </ns0:c>
      <ns0:c r="W151" s="3"/>
      <ns0:c r="X151" s="3"/>
      <ns0:c r="Y151" s="2" t="n">
        <ns0:f>IF(AND(T151=1,ISBLANK(P151)),1,0)</ns0:f>
        <ns0:v>0</ns0:v>
      </ns0:c>
      <ns0:c r="Z151" s="2" t="n">
        <ns0:f>IF(AND(T151=1,R151&lt;&gt;"Revisionato"),1,0)</ns0:f>
        <ns0:v>0</ns0:v>
      </ns0:c>
      <ns0:c r="AA151" s="2" t="n">
        <ns0:f>IF(AND(B151="Scope 2",ISNUMBER(H151),ISBLANK(K151)),1,0)</ns0:f>
        <ns0:v>0</ns0:v>
      </ns0:c>
      <ns0:c r="AB151" s="2" t="n">
        <ns0:f>IF(LEN(S151)&gt;0,1,0)</ns0:f>
        <ns0:v>0</ns0:v>
      </ns0:c>
    </ns0:row>
    <ns0:row r="152" ht="15" hidden="0" customHeight="1">
      <ns0:c r="A152" s="7"/>
      <ns0:c r="B152" s="7"/>
      <ns0:c r="C152" s="7"/>
      <ns0:c r="D152" s="7"/>
      <ns0:c r="E152" s="7"/>
      <ns0:c r="F152" s="8"/>
      <ns0:c r="G152" s="8"/>
      <ns0:c r="H152" s="9"/>
      <ns0:c r="I152" s="9"/>
      <ns0:c r="J152" s="9"/>
      <ns0:c r="K152" s="9"/>
      <ns0:c r="L152" s="9"/>
      <ns0:c r="M152" s="10" t="str">
        <ns0:f>IF(OR(ISBLANK(H152),ISBLANK(J152)),"",H152*J152/1000)</ns0:f>
      </ns0:c>
      <ns0:c r="N152" s="10" t="str">
        <ns0:f>IF(B152="Scope 2",IF(OR(ISBLANK(H152),ISBLANK(K152)),"",H152*K152/1000),M152)</ns0:f>
      </ns0:c>
      <ns0:c r="O152" s="7"/>
      <ns0:c r="P152" s="7"/>
      <ns0:c r="Q152" s="7"/>
      <ns0:c r="R152" s="7"/>
      <ns0:c r="S152" s="3" t="str">
        <ns0:f>IF(AND(B152="",C152=""),"",IF(COUNTIFS($W$4:$W$24,C152,$X$4:$X$24,B152)=1,"","Verifica Scope e categoria"))</ns0:f>
      </ns0:c>
      <ns0:c r="T152" s="3" t="n">
        <ns0:f>IF(COUNTA(A152:L152,O152:R152)=0,0,1)</ns0:f>
        <ns0:v>0</ns0:v>
      </ns0:c>
      <ns0:c r="U152" s="3" t="n">
        <ns0:f>IF(AND(ISNUMBER(H152),ISBLANK(J152)),1,0)</ns0:f>
        <ns0:v>0</ns0:v>
      </ns0:c>
      <ns0:c r="V152" s="3" t="n">
        <ns0:f>IF(AND(ISBLANK(H152),OR(ISNUMBER(J152),ISNUMBER(K152))),1,0)</ns0:f>
        <ns0:v>0</ns0:v>
      </ns0:c>
      <ns0:c r="W152" s="3"/>
      <ns0:c r="X152" s="3"/>
      <ns0:c r="Y152" s="2" t="n">
        <ns0:f>IF(AND(T152=1,ISBLANK(P152)),1,0)</ns0:f>
        <ns0:v>0</ns0:v>
      </ns0:c>
      <ns0:c r="Z152" s="2" t="n">
        <ns0:f>IF(AND(T152=1,R152&lt;&gt;"Revisionato"),1,0)</ns0:f>
        <ns0:v>0</ns0:v>
      </ns0:c>
      <ns0:c r="AA152" s="2" t="n">
        <ns0:f>IF(AND(B152="Scope 2",ISNUMBER(H152),ISBLANK(K152)),1,0)</ns0:f>
        <ns0:v>0</ns0:v>
      </ns0:c>
      <ns0:c r="AB152" s="2" t="n">
        <ns0:f>IF(LEN(S152)&gt;0,1,0)</ns0:f>
        <ns0:v>0</ns0:v>
      </ns0:c>
    </ns0:row>
    <ns0:row r="153" ht="15" hidden="0" customHeight="1">
      <ns0:c r="A153" s="7"/>
      <ns0:c r="B153" s="7"/>
      <ns0:c r="C153" s="7"/>
      <ns0:c r="D153" s="7"/>
      <ns0:c r="E153" s="7"/>
      <ns0:c r="F153" s="8"/>
      <ns0:c r="G153" s="8"/>
      <ns0:c r="H153" s="9"/>
      <ns0:c r="I153" s="9"/>
      <ns0:c r="J153" s="9"/>
      <ns0:c r="K153" s="9"/>
      <ns0:c r="L153" s="9"/>
      <ns0:c r="M153" s="10" t="str">
        <ns0:f>IF(OR(ISBLANK(H153),ISBLANK(J153)),"",H153*J153/1000)</ns0:f>
      </ns0:c>
      <ns0:c r="N153" s="10" t="str">
        <ns0:f>IF(B153="Scope 2",IF(OR(ISBLANK(H153),ISBLANK(K153)),"",H153*K153/1000),M153)</ns0:f>
      </ns0:c>
      <ns0:c r="O153" s="7"/>
      <ns0:c r="P153" s="7"/>
      <ns0:c r="Q153" s="7"/>
      <ns0:c r="R153" s="7"/>
      <ns0:c r="S153" s="3" t="str">
        <ns0:f>IF(AND(B153="",C153=""),"",IF(COUNTIFS($W$4:$W$24,C153,$X$4:$X$24,B153)=1,"","Verifica Scope e categoria"))</ns0:f>
      </ns0:c>
      <ns0:c r="T153" s="3" t="n">
        <ns0:f>IF(COUNTA(A153:L153,O153:R153)=0,0,1)</ns0:f>
        <ns0:v>0</ns0:v>
      </ns0:c>
      <ns0:c r="U153" s="3" t="n">
        <ns0:f>IF(AND(ISNUMBER(H153),ISBLANK(J153)),1,0)</ns0:f>
        <ns0:v>0</ns0:v>
      </ns0:c>
      <ns0:c r="V153" s="3" t="n">
        <ns0:f>IF(AND(ISBLANK(H153),OR(ISNUMBER(J153),ISNUMBER(K153))),1,0)</ns0:f>
        <ns0:v>0</ns0:v>
      </ns0:c>
      <ns0:c r="W153" s="3"/>
      <ns0:c r="X153" s="3"/>
      <ns0:c r="Y153" s="2" t="n">
        <ns0:f>IF(AND(T153=1,ISBLANK(P153)),1,0)</ns0:f>
        <ns0:v>0</ns0:v>
      </ns0:c>
      <ns0:c r="Z153" s="2" t="n">
        <ns0:f>IF(AND(T153=1,R153&lt;&gt;"Revisionato"),1,0)</ns0:f>
        <ns0:v>0</ns0:v>
      </ns0:c>
      <ns0:c r="AA153" s="2" t="n">
        <ns0:f>IF(AND(B153="Scope 2",ISNUMBER(H153),ISBLANK(K153)),1,0)</ns0:f>
        <ns0:v>0</ns0:v>
      </ns0:c>
      <ns0:c r="AB153" s="2" t="n">
        <ns0:f>IF(LEN(S153)&gt;0,1,0)</ns0:f>
        <ns0:v>0</ns0:v>
      </ns0:c>
    </ns0:row>
    <ns0:row r="154" ht="15" hidden="0" customHeight="1">
      <ns0:c r="A154" s="7"/>
      <ns0:c r="B154" s="7"/>
      <ns0:c r="C154" s="7"/>
      <ns0:c r="D154" s="7"/>
      <ns0:c r="E154" s="7"/>
      <ns0:c r="F154" s="8"/>
      <ns0:c r="G154" s="8"/>
      <ns0:c r="H154" s="9"/>
      <ns0:c r="I154" s="9"/>
      <ns0:c r="J154" s="9"/>
      <ns0:c r="K154" s="9"/>
      <ns0:c r="L154" s="9"/>
      <ns0:c r="M154" s="10" t="str">
        <ns0:f>IF(OR(ISBLANK(H154),ISBLANK(J154)),"",H154*J154/1000)</ns0:f>
      </ns0:c>
      <ns0:c r="N154" s="10" t="str">
        <ns0:f>IF(B154="Scope 2",IF(OR(ISBLANK(H154),ISBLANK(K154)),"",H154*K154/1000),M154)</ns0:f>
      </ns0:c>
      <ns0:c r="O154" s="7"/>
      <ns0:c r="P154" s="7"/>
      <ns0:c r="Q154" s="7"/>
      <ns0:c r="R154" s="7"/>
      <ns0:c r="S154" s="3" t="str">
        <ns0:f>IF(AND(B154="",C154=""),"",IF(COUNTIFS($W$4:$W$24,C154,$X$4:$X$24,B154)=1,"","Verifica Scope e categoria"))</ns0:f>
      </ns0:c>
      <ns0:c r="T154" s="3" t="n">
        <ns0:f>IF(COUNTA(A154:L154,O154:R154)=0,0,1)</ns0:f>
        <ns0:v>0</ns0:v>
      </ns0:c>
      <ns0:c r="U154" s="3" t="n">
        <ns0:f>IF(AND(ISNUMBER(H154),ISBLANK(J154)),1,0)</ns0:f>
        <ns0:v>0</ns0:v>
      </ns0:c>
      <ns0:c r="V154" s="3" t="n">
        <ns0:f>IF(AND(ISBLANK(H154),OR(ISNUMBER(J154),ISNUMBER(K154))),1,0)</ns0:f>
        <ns0:v>0</ns0:v>
      </ns0:c>
      <ns0:c r="W154" s="3"/>
      <ns0:c r="X154" s="3"/>
      <ns0:c r="Y154" s="2" t="n">
        <ns0:f>IF(AND(T154=1,ISBLANK(P154)),1,0)</ns0:f>
        <ns0:v>0</ns0:v>
      </ns0:c>
      <ns0:c r="Z154" s="2" t="n">
        <ns0:f>IF(AND(T154=1,R154&lt;&gt;"Revisionato"),1,0)</ns0:f>
        <ns0:v>0</ns0:v>
      </ns0:c>
      <ns0:c r="AA154" s="2" t="n">
        <ns0:f>IF(AND(B154="Scope 2",ISNUMBER(H154),ISBLANK(K154)),1,0)</ns0:f>
        <ns0:v>0</ns0:v>
      </ns0:c>
      <ns0:c r="AB154" s="2" t="n">
        <ns0:f>IF(LEN(S154)&gt;0,1,0)</ns0:f>
        <ns0:v>0</ns0:v>
      </ns0:c>
    </ns0:row>
    <ns0:row r="155" ht="15" hidden="0" customHeight="1">
      <ns0:c r="A155" s="7"/>
      <ns0:c r="B155" s="7"/>
      <ns0:c r="C155" s="7"/>
      <ns0:c r="D155" s="7"/>
      <ns0:c r="E155" s="7"/>
      <ns0:c r="F155" s="8"/>
      <ns0:c r="G155" s="8"/>
      <ns0:c r="H155" s="9"/>
      <ns0:c r="I155" s="9"/>
      <ns0:c r="J155" s="9"/>
      <ns0:c r="K155" s="9"/>
      <ns0:c r="L155" s="9"/>
      <ns0:c r="M155" s="10" t="str">
        <ns0:f>IF(OR(ISBLANK(H155),ISBLANK(J155)),"",H155*J155/1000)</ns0:f>
      </ns0:c>
      <ns0:c r="N155" s="10" t="str">
        <ns0:f>IF(B155="Scope 2",IF(OR(ISBLANK(H155),ISBLANK(K155)),"",H155*K155/1000),M155)</ns0:f>
      </ns0:c>
      <ns0:c r="O155" s="7"/>
      <ns0:c r="P155" s="7"/>
      <ns0:c r="Q155" s="7"/>
      <ns0:c r="R155" s="7"/>
      <ns0:c r="S155" s="3" t="str">
        <ns0:f>IF(AND(B155="",C155=""),"",IF(COUNTIFS($W$4:$W$24,C155,$X$4:$X$24,B155)=1,"","Verifica Scope e categoria"))</ns0:f>
      </ns0:c>
      <ns0:c r="T155" s="3" t="n">
        <ns0:f>IF(COUNTA(A155:L155,O155:R155)=0,0,1)</ns0:f>
        <ns0:v>0</ns0:v>
      </ns0:c>
      <ns0:c r="U155" s="3" t="n">
        <ns0:f>IF(AND(ISNUMBER(H155),ISBLANK(J155)),1,0)</ns0:f>
        <ns0:v>0</ns0:v>
      </ns0:c>
      <ns0:c r="V155" s="3" t="n">
        <ns0:f>IF(AND(ISBLANK(H155),OR(ISNUMBER(J155),ISNUMBER(K155))),1,0)</ns0:f>
        <ns0:v>0</ns0:v>
      </ns0:c>
      <ns0:c r="W155" s="3"/>
      <ns0:c r="X155" s="3"/>
      <ns0:c r="Y155" s="2" t="n">
        <ns0:f>IF(AND(T155=1,ISBLANK(P155)),1,0)</ns0:f>
        <ns0:v>0</ns0:v>
      </ns0:c>
      <ns0:c r="Z155" s="2" t="n">
        <ns0:f>IF(AND(T155=1,R155&lt;&gt;"Revisionato"),1,0)</ns0:f>
        <ns0:v>0</ns0:v>
      </ns0:c>
      <ns0:c r="AA155" s="2" t="n">
        <ns0:f>IF(AND(B155="Scope 2",ISNUMBER(H155),ISBLANK(K155)),1,0)</ns0:f>
        <ns0:v>0</ns0:v>
      </ns0:c>
      <ns0:c r="AB155" s="2" t="n">
        <ns0:f>IF(LEN(S155)&gt;0,1,0)</ns0:f>
        <ns0:v>0</ns0:v>
      </ns0:c>
    </ns0:row>
    <ns0:row r="156" ht="15" hidden="0" customHeight="1">
      <ns0:c r="A156" s="7"/>
      <ns0:c r="B156" s="7"/>
      <ns0:c r="C156" s="7"/>
      <ns0:c r="D156" s="7"/>
      <ns0:c r="E156" s="7"/>
      <ns0:c r="F156" s="8"/>
      <ns0:c r="G156" s="8"/>
      <ns0:c r="H156" s="9"/>
      <ns0:c r="I156" s="9"/>
      <ns0:c r="J156" s="9"/>
      <ns0:c r="K156" s="9"/>
      <ns0:c r="L156" s="9"/>
      <ns0:c r="M156" s="10" t="str">
        <ns0:f>IF(OR(ISBLANK(H156),ISBLANK(J156)),"",H156*J156/1000)</ns0:f>
      </ns0:c>
      <ns0:c r="N156" s="10" t="str">
        <ns0:f>IF(B156="Scope 2",IF(OR(ISBLANK(H156),ISBLANK(K156)),"",H156*K156/1000),M156)</ns0:f>
      </ns0:c>
      <ns0:c r="O156" s="7"/>
      <ns0:c r="P156" s="7"/>
      <ns0:c r="Q156" s="7"/>
      <ns0:c r="R156" s="7"/>
      <ns0:c r="S156" s="3" t="str">
        <ns0:f>IF(AND(B156="",C156=""),"",IF(COUNTIFS($W$4:$W$24,C156,$X$4:$X$24,B156)=1,"","Verifica Scope e categoria"))</ns0:f>
      </ns0:c>
      <ns0:c r="T156" s="3" t="n">
        <ns0:f>IF(COUNTA(A156:L156,O156:R156)=0,0,1)</ns0:f>
        <ns0:v>0</ns0:v>
      </ns0:c>
      <ns0:c r="U156" s="3" t="n">
        <ns0:f>IF(AND(ISNUMBER(H156),ISBLANK(J156)),1,0)</ns0:f>
        <ns0:v>0</ns0:v>
      </ns0:c>
      <ns0:c r="V156" s="3" t="n">
        <ns0:f>IF(AND(ISBLANK(H156),OR(ISNUMBER(J156),ISNUMBER(K156))),1,0)</ns0:f>
        <ns0:v>0</ns0:v>
      </ns0:c>
      <ns0:c r="W156" s="3"/>
      <ns0:c r="X156" s="3"/>
      <ns0:c r="Y156" s="2" t="n">
        <ns0:f>IF(AND(T156=1,ISBLANK(P156)),1,0)</ns0:f>
        <ns0:v>0</ns0:v>
      </ns0:c>
      <ns0:c r="Z156" s="2" t="n">
        <ns0:f>IF(AND(T156=1,R156&lt;&gt;"Revisionato"),1,0)</ns0:f>
        <ns0:v>0</ns0:v>
      </ns0:c>
      <ns0:c r="AA156" s="2" t="n">
        <ns0:f>IF(AND(B156="Scope 2",ISNUMBER(H156),ISBLANK(K156)),1,0)</ns0:f>
        <ns0:v>0</ns0:v>
      </ns0:c>
      <ns0:c r="AB156" s="2" t="n">
        <ns0:f>IF(LEN(S156)&gt;0,1,0)</ns0:f>
        <ns0:v>0</ns0:v>
      </ns0:c>
    </ns0:row>
    <ns0:row r="157" ht="15" hidden="0" customHeight="1">
      <ns0:c r="A157" s="7"/>
      <ns0:c r="B157" s="7"/>
      <ns0:c r="C157" s="7"/>
      <ns0:c r="D157" s="7"/>
      <ns0:c r="E157" s="7"/>
      <ns0:c r="F157" s="8"/>
      <ns0:c r="G157" s="8"/>
      <ns0:c r="H157" s="9"/>
      <ns0:c r="I157" s="9"/>
      <ns0:c r="J157" s="9"/>
      <ns0:c r="K157" s="9"/>
      <ns0:c r="L157" s="9"/>
      <ns0:c r="M157" s="10" t="str">
        <ns0:f>IF(OR(ISBLANK(H157),ISBLANK(J157)),"",H157*J157/1000)</ns0:f>
      </ns0:c>
      <ns0:c r="N157" s="10" t="str">
        <ns0:f>IF(B157="Scope 2",IF(OR(ISBLANK(H157),ISBLANK(K157)),"",H157*K157/1000),M157)</ns0:f>
      </ns0:c>
      <ns0:c r="O157" s="7"/>
      <ns0:c r="P157" s="7"/>
      <ns0:c r="Q157" s="7"/>
      <ns0:c r="R157" s="7"/>
      <ns0:c r="S157" s="3" t="str">
        <ns0:f>IF(AND(B157="",C157=""),"",IF(COUNTIFS($W$4:$W$24,C157,$X$4:$X$24,B157)=1,"","Verifica Scope e categoria"))</ns0:f>
      </ns0:c>
      <ns0:c r="T157" s="3" t="n">
        <ns0:f>IF(COUNTA(A157:L157,O157:R157)=0,0,1)</ns0:f>
        <ns0:v>0</ns0:v>
      </ns0:c>
      <ns0:c r="U157" s="3" t="n">
        <ns0:f>IF(AND(ISNUMBER(H157),ISBLANK(J157)),1,0)</ns0:f>
        <ns0:v>0</ns0:v>
      </ns0:c>
      <ns0:c r="V157" s="3" t="n">
        <ns0:f>IF(AND(ISBLANK(H157),OR(ISNUMBER(J157),ISNUMBER(K157))),1,0)</ns0:f>
        <ns0:v>0</ns0:v>
      </ns0:c>
      <ns0:c r="W157" s="3"/>
      <ns0:c r="X157" s="3"/>
      <ns0:c r="Y157" s="2" t="n">
        <ns0:f>IF(AND(T157=1,ISBLANK(P157)),1,0)</ns0:f>
        <ns0:v>0</ns0:v>
      </ns0:c>
      <ns0:c r="Z157" s="2" t="n">
        <ns0:f>IF(AND(T157=1,R157&lt;&gt;"Revisionato"),1,0)</ns0:f>
        <ns0:v>0</ns0:v>
      </ns0:c>
      <ns0:c r="AA157" s="2" t="n">
        <ns0:f>IF(AND(B157="Scope 2",ISNUMBER(H157),ISBLANK(K157)),1,0)</ns0:f>
        <ns0:v>0</ns0:v>
      </ns0:c>
      <ns0:c r="AB157" s="2" t="n">
        <ns0:f>IF(LEN(S157)&gt;0,1,0)</ns0:f>
        <ns0:v>0</ns0:v>
      </ns0:c>
    </ns0:row>
    <ns0:row r="158" ht="15" hidden="0" customHeight="1">
      <ns0:c r="A158" s="7"/>
      <ns0:c r="B158" s="7"/>
      <ns0:c r="C158" s="7"/>
      <ns0:c r="D158" s="7"/>
      <ns0:c r="E158" s="7"/>
      <ns0:c r="F158" s="8"/>
      <ns0:c r="G158" s="8"/>
      <ns0:c r="H158" s="9"/>
      <ns0:c r="I158" s="9"/>
      <ns0:c r="J158" s="9"/>
      <ns0:c r="K158" s="9"/>
      <ns0:c r="L158" s="9"/>
      <ns0:c r="M158" s="10" t="str">
        <ns0:f>IF(OR(ISBLANK(H158),ISBLANK(J158)),"",H158*J158/1000)</ns0:f>
      </ns0:c>
      <ns0:c r="N158" s="10" t="str">
        <ns0:f>IF(B158="Scope 2",IF(OR(ISBLANK(H158),ISBLANK(K158)),"",H158*K158/1000),M158)</ns0:f>
      </ns0:c>
      <ns0:c r="O158" s="7"/>
      <ns0:c r="P158" s="7"/>
      <ns0:c r="Q158" s="7"/>
      <ns0:c r="R158" s="7"/>
      <ns0:c r="S158" s="3" t="str">
        <ns0:f>IF(AND(B158="",C158=""),"",IF(COUNTIFS($W$4:$W$24,C158,$X$4:$X$24,B158)=1,"","Verifica Scope e categoria"))</ns0:f>
      </ns0:c>
      <ns0:c r="T158" s="3" t="n">
        <ns0:f>IF(COUNTA(A158:L158,O158:R158)=0,0,1)</ns0:f>
        <ns0:v>0</ns0:v>
      </ns0:c>
      <ns0:c r="U158" s="3" t="n">
        <ns0:f>IF(AND(ISNUMBER(H158),ISBLANK(J158)),1,0)</ns0:f>
        <ns0:v>0</ns0:v>
      </ns0:c>
      <ns0:c r="V158" s="3" t="n">
        <ns0:f>IF(AND(ISBLANK(H158),OR(ISNUMBER(J158),ISNUMBER(K158))),1,0)</ns0:f>
        <ns0:v>0</ns0:v>
      </ns0:c>
      <ns0:c r="W158" s="3"/>
      <ns0:c r="X158" s="3"/>
      <ns0:c r="Y158" s="2" t="n">
        <ns0:f>IF(AND(T158=1,ISBLANK(P158)),1,0)</ns0:f>
        <ns0:v>0</ns0:v>
      </ns0:c>
      <ns0:c r="Z158" s="2" t="n">
        <ns0:f>IF(AND(T158=1,R158&lt;&gt;"Revisionato"),1,0)</ns0:f>
        <ns0:v>0</ns0:v>
      </ns0:c>
      <ns0:c r="AA158" s="2" t="n">
        <ns0:f>IF(AND(B158="Scope 2",ISNUMBER(H158),ISBLANK(K158)),1,0)</ns0:f>
        <ns0:v>0</ns0:v>
      </ns0:c>
      <ns0:c r="AB158" s="2" t="n">
        <ns0:f>IF(LEN(S158)&gt;0,1,0)</ns0:f>
        <ns0:v>0</ns0:v>
      </ns0:c>
    </ns0:row>
    <ns0:row r="159" ht="15" hidden="0" customHeight="1">
      <ns0:c r="A159" s="7"/>
      <ns0:c r="B159" s="7"/>
      <ns0:c r="C159" s="7"/>
      <ns0:c r="D159" s="7"/>
      <ns0:c r="E159" s="7"/>
      <ns0:c r="F159" s="8"/>
      <ns0:c r="G159" s="8"/>
      <ns0:c r="H159" s="9"/>
      <ns0:c r="I159" s="9"/>
      <ns0:c r="J159" s="9"/>
      <ns0:c r="K159" s="9"/>
      <ns0:c r="L159" s="9"/>
      <ns0:c r="M159" s="10" t="str">
        <ns0:f>IF(OR(ISBLANK(H159),ISBLANK(J159)),"",H159*J159/1000)</ns0:f>
      </ns0:c>
      <ns0:c r="N159" s="10" t="str">
        <ns0:f>IF(B159="Scope 2",IF(OR(ISBLANK(H159),ISBLANK(K159)),"",H159*K159/1000),M159)</ns0:f>
      </ns0:c>
      <ns0:c r="O159" s="7"/>
      <ns0:c r="P159" s="7"/>
      <ns0:c r="Q159" s="7"/>
      <ns0:c r="R159" s="7"/>
      <ns0:c r="S159" s="3" t="str">
        <ns0:f>IF(AND(B159="",C159=""),"",IF(COUNTIFS($W$4:$W$24,C159,$X$4:$X$24,B159)=1,"","Verifica Scope e categoria"))</ns0:f>
      </ns0:c>
      <ns0:c r="T159" s="3" t="n">
        <ns0:f>IF(COUNTA(A159:L159,O159:R159)=0,0,1)</ns0:f>
        <ns0:v>0</ns0:v>
      </ns0:c>
      <ns0:c r="U159" s="3" t="n">
        <ns0:f>IF(AND(ISNUMBER(H159),ISBLANK(J159)),1,0)</ns0:f>
        <ns0:v>0</ns0:v>
      </ns0:c>
      <ns0:c r="V159" s="3" t="n">
        <ns0:f>IF(AND(ISBLANK(H159),OR(ISNUMBER(J159),ISNUMBER(K159))),1,0)</ns0:f>
        <ns0:v>0</ns0:v>
      </ns0:c>
      <ns0:c r="W159" s="3"/>
      <ns0:c r="X159" s="3"/>
      <ns0:c r="Y159" s="2" t="n">
        <ns0:f>IF(AND(T159=1,ISBLANK(P159)),1,0)</ns0:f>
        <ns0:v>0</ns0:v>
      </ns0:c>
      <ns0:c r="Z159" s="2" t="n">
        <ns0:f>IF(AND(T159=1,R159&lt;&gt;"Revisionato"),1,0)</ns0:f>
        <ns0:v>0</ns0:v>
      </ns0:c>
      <ns0:c r="AA159" s="2" t="n">
        <ns0:f>IF(AND(B159="Scope 2",ISNUMBER(H159),ISBLANK(K159)),1,0)</ns0:f>
        <ns0:v>0</ns0:v>
      </ns0:c>
      <ns0:c r="AB159" s="2" t="n">
        <ns0:f>IF(LEN(S159)&gt;0,1,0)</ns0:f>
        <ns0:v>0</ns0:v>
      </ns0:c>
    </ns0:row>
    <ns0:row r="160" ht="15" hidden="0" customHeight="1">
      <ns0:c r="A160" s="7"/>
      <ns0:c r="B160" s="7"/>
      <ns0:c r="C160" s="7"/>
      <ns0:c r="D160" s="7"/>
      <ns0:c r="E160" s="7"/>
      <ns0:c r="F160" s="8"/>
      <ns0:c r="G160" s="8"/>
      <ns0:c r="H160" s="9"/>
      <ns0:c r="I160" s="9"/>
      <ns0:c r="J160" s="9"/>
      <ns0:c r="K160" s="9"/>
      <ns0:c r="L160" s="9"/>
      <ns0:c r="M160" s="10" t="str">
        <ns0:f>IF(OR(ISBLANK(H160),ISBLANK(J160)),"",H160*J160/1000)</ns0:f>
      </ns0:c>
      <ns0:c r="N160" s="10" t="str">
        <ns0:f>IF(B160="Scope 2",IF(OR(ISBLANK(H160),ISBLANK(K160)),"",H160*K160/1000),M160)</ns0:f>
      </ns0:c>
      <ns0:c r="O160" s="7"/>
      <ns0:c r="P160" s="7"/>
      <ns0:c r="Q160" s="7"/>
      <ns0:c r="R160" s="7"/>
      <ns0:c r="S160" s="3" t="str">
        <ns0:f>IF(AND(B160="",C160=""),"",IF(COUNTIFS($W$4:$W$24,C160,$X$4:$X$24,B160)=1,"","Verifica Scope e categoria"))</ns0:f>
      </ns0:c>
      <ns0:c r="T160" s="3" t="n">
        <ns0:f>IF(COUNTA(A160:L160,O160:R160)=0,0,1)</ns0:f>
        <ns0:v>0</ns0:v>
      </ns0:c>
      <ns0:c r="U160" s="3" t="n">
        <ns0:f>IF(AND(ISNUMBER(H160),ISBLANK(J160)),1,0)</ns0:f>
        <ns0:v>0</ns0:v>
      </ns0:c>
      <ns0:c r="V160" s="3" t="n">
        <ns0:f>IF(AND(ISBLANK(H160),OR(ISNUMBER(J160),ISNUMBER(K160))),1,0)</ns0:f>
        <ns0:v>0</ns0:v>
      </ns0:c>
      <ns0:c r="W160" s="3"/>
      <ns0:c r="X160" s="3"/>
      <ns0:c r="Y160" s="2" t="n">
        <ns0:f>IF(AND(T160=1,ISBLANK(P160)),1,0)</ns0:f>
        <ns0:v>0</ns0:v>
      </ns0:c>
      <ns0:c r="Z160" s="2" t="n">
        <ns0:f>IF(AND(T160=1,R160&lt;&gt;"Revisionato"),1,0)</ns0:f>
        <ns0:v>0</ns0:v>
      </ns0:c>
      <ns0:c r="AA160" s="2" t="n">
        <ns0:f>IF(AND(B160="Scope 2",ISNUMBER(H160),ISBLANK(K160)),1,0)</ns0:f>
        <ns0:v>0</ns0:v>
      </ns0:c>
      <ns0:c r="AB160" s="2" t="n">
        <ns0:f>IF(LEN(S160)&gt;0,1,0)</ns0:f>
        <ns0:v>0</ns0:v>
      </ns0:c>
    </ns0:row>
    <ns0:row r="161" ht="15" hidden="0" customHeight="1">
      <ns0:c r="A161" s="7"/>
      <ns0:c r="B161" s="7"/>
      <ns0:c r="C161" s="7"/>
      <ns0:c r="D161" s="7"/>
      <ns0:c r="E161" s="7"/>
      <ns0:c r="F161" s="8"/>
      <ns0:c r="G161" s="8"/>
      <ns0:c r="H161" s="9"/>
      <ns0:c r="I161" s="9"/>
      <ns0:c r="J161" s="9"/>
      <ns0:c r="K161" s="9"/>
      <ns0:c r="L161" s="9"/>
      <ns0:c r="M161" s="10" t="str">
        <ns0:f>IF(OR(ISBLANK(H161),ISBLANK(J161)),"",H161*J161/1000)</ns0:f>
      </ns0:c>
      <ns0:c r="N161" s="10" t="str">
        <ns0:f>IF(B161="Scope 2",IF(OR(ISBLANK(H161),ISBLANK(K161)),"",H161*K161/1000),M161)</ns0:f>
      </ns0:c>
      <ns0:c r="O161" s="7"/>
      <ns0:c r="P161" s="7"/>
      <ns0:c r="Q161" s="7"/>
      <ns0:c r="R161" s="7"/>
      <ns0:c r="S161" s="3" t="str">
        <ns0:f>IF(AND(B161="",C161=""),"",IF(COUNTIFS($W$4:$W$24,C161,$X$4:$X$24,B161)=1,"","Verifica Scope e categoria"))</ns0:f>
      </ns0:c>
      <ns0:c r="T161" s="3" t="n">
        <ns0:f>IF(COUNTA(A161:L161,O161:R161)=0,0,1)</ns0:f>
        <ns0:v>0</ns0:v>
      </ns0:c>
      <ns0:c r="U161" s="3" t="n">
        <ns0:f>IF(AND(ISNUMBER(H161),ISBLANK(J161)),1,0)</ns0:f>
        <ns0:v>0</ns0:v>
      </ns0:c>
      <ns0:c r="V161" s="3" t="n">
        <ns0:f>IF(AND(ISBLANK(H161),OR(ISNUMBER(J161),ISNUMBER(K161))),1,0)</ns0:f>
        <ns0:v>0</ns0:v>
      </ns0:c>
      <ns0:c r="W161" s="3"/>
      <ns0:c r="X161" s="3"/>
      <ns0:c r="Y161" s="2" t="n">
        <ns0:f>IF(AND(T161=1,ISBLANK(P161)),1,0)</ns0:f>
        <ns0:v>0</ns0:v>
      </ns0:c>
      <ns0:c r="Z161" s="2" t="n">
        <ns0:f>IF(AND(T161=1,R161&lt;&gt;"Revisionato"),1,0)</ns0:f>
        <ns0:v>0</ns0:v>
      </ns0:c>
      <ns0:c r="AA161" s="2" t="n">
        <ns0:f>IF(AND(B161="Scope 2",ISNUMBER(H161),ISBLANK(K161)),1,0)</ns0:f>
        <ns0:v>0</ns0:v>
      </ns0:c>
      <ns0:c r="AB161" s="2" t="n">
        <ns0:f>IF(LEN(S161)&gt;0,1,0)</ns0:f>
        <ns0:v>0</ns0:v>
      </ns0:c>
    </ns0:row>
    <ns0:row r="162" ht="15" hidden="0" customHeight="1">
      <ns0:c r="A162" s="7"/>
      <ns0:c r="B162" s="7"/>
      <ns0:c r="C162" s="7"/>
      <ns0:c r="D162" s="7"/>
      <ns0:c r="E162" s="7"/>
      <ns0:c r="F162" s="8"/>
      <ns0:c r="G162" s="8"/>
      <ns0:c r="H162" s="9"/>
      <ns0:c r="I162" s="9"/>
      <ns0:c r="J162" s="9"/>
      <ns0:c r="K162" s="9"/>
      <ns0:c r="L162" s="9"/>
      <ns0:c r="M162" s="10" t="str">
        <ns0:f>IF(OR(ISBLANK(H162),ISBLANK(J162)),"",H162*J162/1000)</ns0:f>
      </ns0:c>
      <ns0:c r="N162" s="10" t="str">
        <ns0:f>IF(B162="Scope 2",IF(OR(ISBLANK(H162),ISBLANK(K162)),"",H162*K162/1000),M162)</ns0:f>
      </ns0:c>
      <ns0:c r="O162" s="7"/>
      <ns0:c r="P162" s="7"/>
      <ns0:c r="Q162" s="7"/>
      <ns0:c r="R162" s="7"/>
      <ns0:c r="S162" s="3" t="str">
        <ns0:f>IF(AND(B162="",C162=""),"",IF(COUNTIFS($W$4:$W$24,C162,$X$4:$X$24,B162)=1,"","Verifica Scope e categoria"))</ns0:f>
      </ns0:c>
      <ns0:c r="T162" s="3" t="n">
        <ns0:f>IF(COUNTA(A162:L162,O162:R162)=0,0,1)</ns0:f>
        <ns0:v>0</ns0:v>
      </ns0:c>
      <ns0:c r="U162" s="3" t="n">
        <ns0:f>IF(AND(ISNUMBER(H162),ISBLANK(J162)),1,0)</ns0:f>
        <ns0:v>0</ns0:v>
      </ns0:c>
      <ns0:c r="V162" s="3" t="n">
        <ns0:f>IF(AND(ISBLANK(H162),OR(ISNUMBER(J162),ISNUMBER(K162))),1,0)</ns0:f>
        <ns0:v>0</ns0:v>
      </ns0:c>
      <ns0:c r="W162" s="3"/>
      <ns0:c r="X162" s="3"/>
      <ns0:c r="Y162" s="2" t="n">
        <ns0:f>IF(AND(T162=1,ISBLANK(P162)),1,0)</ns0:f>
        <ns0:v>0</ns0:v>
      </ns0:c>
      <ns0:c r="Z162" s="2" t="n">
        <ns0:f>IF(AND(T162=1,R162&lt;&gt;"Revisionato"),1,0)</ns0:f>
        <ns0:v>0</ns0:v>
      </ns0:c>
      <ns0:c r="AA162" s="2" t="n">
        <ns0:f>IF(AND(B162="Scope 2",ISNUMBER(H162),ISBLANK(K162)),1,0)</ns0:f>
        <ns0:v>0</ns0:v>
      </ns0:c>
      <ns0:c r="AB162" s="2" t="n">
        <ns0:f>IF(LEN(S162)&gt;0,1,0)</ns0:f>
        <ns0:v>0</ns0:v>
      </ns0:c>
    </ns0:row>
    <ns0:row r="163" ht="15" hidden="0" customHeight="1">
      <ns0:c r="A163" s="7"/>
      <ns0:c r="B163" s="7"/>
      <ns0:c r="C163" s="7"/>
      <ns0:c r="D163" s="7"/>
      <ns0:c r="E163" s="7"/>
      <ns0:c r="F163" s="8"/>
      <ns0:c r="G163" s="8"/>
      <ns0:c r="H163" s="9"/>
      <ns0:c r="I163" s="9"/>
      <ns0:c r="J163" s="9"/>
      <ns0:c r="K163" s="9"/>
      <ns0:c r="L163" s="9"/>
      <ns0:c r="M163" s="10" t="str">
        <ns0:f>IF(OR(ISBLANK(H163),ISBLANK(J163)),"",H163*J163/1000)</ns0:f>
      </ns0:c>
      <ns0:c r="N163" s="10" t="str">
        <ns0:f>IF(B163="Scope 2",IF(OR(ISBLANK(H163),ISBLANK(K163)),"",H163*K163/1000),M163)</ns0:f>
      </ns0:c>
      <ns0:c r="O163" s="7"/>
      <ns0:c r="P163" s="7"/>
      <ns0:c r="Q163" s="7"/>
      <ns0:c r="R163" s="7"/>
      <ns0:c r="S163" s="3" t="str">
        <ns0:f>IF(AND(B163="",C163=""),"",IF(COUNTIFS($W$4:$W$24,C163,$X$4:$X$24,B163)=1,"","Verifica Scope e categoria"))</ns0:f>
      </ns0:c>
      <ns0:c r="T163" s="3" t="n">
        <ns0:f>IF(COUNTA(A163:L163,O163:R163)=0,0,1)</ns0:f>
        <ns0:v>0</ns0:v>
      </ns0:c>
      <ns0:c r="U163" s="3" t="n">
        <ns0:f>IF(AND(ISNUMBER(H163),ISBLANK(J163)),1,0)</ns0:f>
        <ns0:v>0</ns0:v>
      </ns0:c>
      <ns0:c r="V163" s="3" t="n">
        <ns0:f>IF(AND(ISBLANK(H163),OR(ISNUMBER(J163),ISNUMBER(K163))),1,0)</ns0:f>
        <ns0:v>0</ns0:v>
      </ns0:c>
      <ns0:c r="W163" s="3"/>
      <ns0:c r="X163" s="3"/>
      <ns0:c r="Y163" s="2" t="n">
        <ns0:f>IF(AND(T163=1,ISBLANK(P163)),1,0)</ns0:f>
        <ns0:v>0</ns0:v>
      </ns0:c>
      <ns0:c r="Z163" s="2" t="n">
        <ns0:f>IF(AND(T163=1,R163&lt;&gt;"Revisionato"),1,0)</ns0:f>
        <ns0:v>0</ns0:v>
      </ns0:c>
      <ns0:c r="AA163" s="2" t="n">
        <ns0:f>IF(AND(B163="Scope 2",ISNUMBER(H163),ISBLANK(K163)),1,0)</ns0:f>
        <ns0:v>0</ns0:v>
      </ns0:c>
      <ns0:c r="AB163" s="2" t="n">
        <ns0:f>IF(LEN(S163)&gt;0,1,0)</ns0:f>
        <ns0:v>0</ns0:v>
      </ns0:c>
    </ns0:row>
    <ns0:row r="164" ht="15" hidden="0" customHeight="1">
      <ns0:c r="A164" s="7"/>
      <ns0:c r="B164" s="7"/>
      <ns0:c r="C164" s="7"/>
      <ns0:c r="D164" s="7"/>
      <ns0:c r="E164" s="7"/>
      <ns0:c r="F164" s="8"/>
      <ns0:c r="G164" s="8"/>
      <ns0:c r="H164" s="9"/>
      <ns0:c r="I164" s="9"/>
      <ns0:c r="J164" s="9"/>
      <ns0:c r="K164" s="9"/>
      <ns0:c r="L164" s="9"/>
      <ns0:c r="M164" s="10" t="str">
        <ns0:f>IF(OR(ISBLANK(H164),ISBLANK(J164)),"",H164*J164/1000)</ns0:f>
      </ns0:c>
      <ns0:c r="N164" s="10" t="str">
        <ns0:f>IF(B164="Scope 2",IF(OR(ISBLANK(H164),ISBLANK(K164)),"",H164*K164/1000),M164)</ns0:f>
      </ns0:c>
      <ns0:c r="O164" s="7"/>
      <ns0:c r="P164" s="7"/>
      <ns0:c r="Q164" s="7"/>
      <ns0:c r="R164" s="7"/>
      <ns0:c r="S164" s="3" t="str">
        <ns0:f>IF(AND(B164="",C164=""),"",IF(COUNTIFS($W$4:$W$24,C164,$X$4:$X$24,B164)=1,"","Verifica Scope e categoria"))</ns0:f>
      </ns0:c>
      <ns0:c r="T164" s="3" t="n">
        <ns0:f>IF(COUNTA(A164:L164,O164:R164)=0,0,1)</ns0:f>
        <ns0:v>0</ns0:v>
      </ns0:c>
      <ns0:c r="U164" s="3" t="n">
        <ns0:f>IF(AND(ISNUMBER(H164),ISBLANK(J164)),1,0)</ns0:f>
        <ns0:v>0</ns0:v>
      </ns0:c>
      <ns0:c r="V164" s="3" t="n">
        <ns0:f>IF(AND(ISBLANK(H164),OR(ISNUMBER(J164),ISNUMBER(K164))),1,0)</ns0:f>
        <ns0:v>0</ns0:v>
      </ns0:c>
      <ns0:c r="W164" s="3"/>
      <ns0:c r="X164" s="3"/>
      <ns0:c r="Y164" s="2" t="n">
        <ns0:f>IF(AND(T164=1,ISBLANK(P164)),1,0)</ns0:f>
        <ns0:v>0</ns0:v>
      </ns0:c>
      <ns0:c r="Z164" s="2" t="n">
        <ns0:f>IF(AND(T164=1,R164&lt;&gt;"Revisionato"),1,0)</ns0:f>
        <ns0:v>0</ns0:v>
      </ns0:c>
      <ns0:c r="AA164" s="2" t="n">
        <ns0:f>IF(AND(B164="Scope 2",ISNUMBER(H164),ISBLANK(K164)),1,0)</ns0:f>
        <ns0:v>0</ns0:v>
      </ns0:c>
      <ns0:c r="AB164" s="2" t="n">
        <ns0:f>IF(LEN(S164)&gt;0,1,0)</ns0:f>
        <ns0:v>0</ns0:v>
      </ns0:c>
    </ns0:row>
    <ns0:row r="165" ht="15" hidden="0" customHeight="1">
      <ns0:c r="A165" s="7"/>
      <ns0:c r="B165" s="7"/>
      <ns0:c r="C165" s="7"/>
      <ns0:c r="D165" s="7"/>
      <ns0:c r="E165" s="7"/>
      <ns0:c r="F165" s="8"/>
      <ns0:c r="G165" s="8"/>
      <ns0:c r="H165" s="9"/>
      <ns0:c r="I165" s="9"/>
      <ns0:c r="J165" s="9"/>
      <ns0:c r="K165" s="9"/>
      <ns0:c r="L165" s="9"/>
      <ns0:c r="M165" s="10" t="str">
        <ns0:f>IF(OR(ISBLANK(H165),ISBLANK(J165)),"",H165*J165/1000)</ns0:f>
      </ns0:c>
      <ns0:c r="N165" s="10" t="str">
        <ns0:f>IF(B165="Scope 2",IF(OR(ISBLANK(H165),ISBLANK(K165)),"",H165*K165/1000),M165)</ns0:f>
      </ns0:c>
      <ns0:c r="O165" s="7"/>
      <ns0:c r="P165" s="7"/>
      <ns0:c r="Q165" s="7"/>
      <ns0:c r="R165" s="7"/>
      <ns0:c r="S165" s="3" t="str">
        <ns0:f>IF(AND(B165="",C165=""),"",IF(COUNTIFS($W$4:$W$24,C165,$X$4:$X$24,B165)=1,"","Verifica Scope e categoria"))</ns0:f>
      </ns0:c>
      <ns0:c r="T165" s="3" t="n">
        <ns0:f>IF(COUNTA(A165:L165,O165:R165)=0,0,1)</ns0:f>
        <ns0:v>0</ns0:v>
      </ns0:c>
      <ns0:c r="U165" s="3" t="n">
        <ns0:f>IF(AND(ISNUMBER(H165),ISBLANK(J165)),1,0)</ns0:f>
        <ns0:v>0</ns0:v>
      </ns0:c>
      <ns0:c r="V165" s="3" t="n">
        <ns0:f>IF(AND(ISBLANK(H165),OR(ISNUMBER(J165),ISNUMBER(K165))),1,0)</ns0:f>
        <ns0:v>0</ns0:v>
      </ns0:c>
      <ns0:c r="W165" s="3"/>
      <ns0:c r="X165" s="3"/>
      <ns0:c r="Y165" s="2" t="n">
        <ns0:f>IF(AND(T165=1,ISBLANK(P165)),1,0)</ns0:f>
        <ns0:v>0</ns0:v>
      </ns0:c>
      <ns0:c r="Z165" s="2" t="n">
        <ns0:f>IF(AND(T165=1,R165&lt;&gt;"Revisionato"),1,0)</ns0:f>
        <ns0:v>0</ns0:v>
      </ns0:c>
      <ns0:c r="AA165" s="2" t="n">
        <ns0:f>IF(AND(B165="Scope 2",ISNUMBER(H165),ISBLANK(K165)),1,0)</ns0:f>
        <ns0:v>0</ns0:v>
      </ns0:c>
      <ns0:c r="AB165" s="2" t="n">
        <ns0:f>IF(LEN(S165)&gt;0,1,0)</ns0:f>
        <ns0:v>0</ns0:v>
      </ns0:c>
    </ns0:row>
    <ns0:row r="166" ht="15" hidden="0" customHeight="1">
      <ns0:c r="A166" s="7"/>
      <ns0:c r="B166" s="7"/>
      <ns0:c r="C166" s="7"/>
      <ns0:c r="D166" s="7"/>
      <ns0:c r="E166" s="7"/>
      <ns0:c r="F166" s="8"/>
      <ns0:c r="G166" s="8"/>
      <ns0:c r="H166" s="9"/>
      <ns0:c r="I166" s="9"/>
      <ns0:c r="J166" s="9"/>
      <ns0:c r="K166" s="9"/>
      <ns0:c r="L166" s="9"/>
      <ns0:c r="M166" s="10" t="str">
        <ns0:f>IF(OR(ISBLANK(H166),ISBLANK(J166)),"",H166*J166/1000)</ns0:f>
      </ns0:c>
      <ns0:c r="N166" s="10" t="str">
        <ns0:f>IF(B166="Scope 2",IF(OR(ISBLANK(H166),ISBLANK(K166)),"",H166*K166/1000),M166)</ns0:f>
      </ns0:c>
      <ns0:c r="O166" s="7"/>
      <ns0:c r="P166" s="7"/>
      <ns0:c r="Q166" s="7"/>
      <ns0:c r="R166" s="7"/>
      <ns0:c r="S166" s="3" t="str">
        <ns0:f>IF(AND(B166="",C166=""),"",IF(COUNTIFS($W$4:$W$24,C166,$X$4:$X$24,B166)=1,"","Verifica Scope e categoria"))</ns0:f>
      </ns0:c>
      <ns0:c r="T166" s="3" t="n">
        <ns0:f>IF(COUNTA(A166:L166,O166:R166)=0,0,1)</ns0:f>
        <ns0:v>0</ns0:v>
      </ns0:c>
      <ns0:c r="U166" s="3" t="n">
        <ns0:f>IF(AND(ISNUMBER(H166),ISBLANK(J166)),1,0)</ns0:f>
        <ns0:v>0</ns0:v>
      </ns0:c>
      <ns0:c r="V166" s="3" t="n">
        <ns0:f>IF(AND(ISBLANK(H166),OR(ISNUMBER(J166),ISNUMBER(K166))),1,0)</ns0:f>
        <ns0:v>0</ns0:v>
      </ns0:c>
      <ns0:c r="W166" s="3"/>
      <ns0:c r="X166" s="3"/>
      <ns0:c r="Y166" s="2" t="n">
        <ns0:f>IF(AND(T166=1,ISBLANK(P166)),1,0)</ns0:f>
        <ns0:v>0</ns0:v>
      </ns0:c>
      <ns0:c r="Z166" s="2" t="n">
        <ns0:f>IF(AND(T166=1,R166&lt;&gt;"Revisionato"),1,0)</ns0:f>
        <ns0:v>0</ns0:v>
      </ns0:c>
      <ns0:c r="AA166" s="2" t="n">
        <ns0:f>IF(AND(B166="Scope 2",ISNUMBER(H166),ISBLANK(K166)),1,0)</ns0:f>
        <ns0:v>0</ns0:v>
      </ns0:c>
      <ns0:c r="AB166" s="2" t="n">
        <ns0:f>IF(LEN(S166)&gt;0,1,0)</ns0:f>
        <ns0:v>0</ns0:v>
      </ns0:c>
    </ns0:row>
    <ns0:row r="167" ht="15" hidden="0" customHeight="1">
      <ns0:c r="A167" s="7"/>
      <ns0:c r="B167" s="7"/>
      <ns0:c r="C167" s="7"/>
      <ns0:c r="D167" s="7"/>
      <ns0:c r="E167" s="7"/>
      <ns0:c r="F167" s="8"/>
      <ns0:c r="G167" s="8"/>
      <ns0:c r="H167" s="9"/>
      <ns0:c r="I167" s="9"/>
      <ns0:c r="J167" s="9"/>
      <ns0:c r="K167" s="9"/>
      <ns0:c r="L167" s="9"/>
      <ns0:c r="M167" s="10" t="str">
        <ns0:f>IF(OR(ISBLANK(H167),ISBLANK(J167)),"",H167*J167/1000)</ns0:f>
      </ns0:c>
      <ns0:c r="N167" s="10" t="str">
        <ns0:f>IF(B167="Scope 2",IF(OR(ISBLANK(H167),ISBLANK(K167)),"",H167*K167/1000),M167)</ns0:f>
      </ns0:c>
      <ns0:c r="O167" s="7"/>
      <ns0:c r="P167" s="7"/>
      <ns0:c r="Q167" s="7"/>
      <ns0:c r="R167" s="7"/>
      <ns0:c r="S167" s="3" t="str">
        <ns0:f>IF(AND(B167="",C167=""),"",IF(COUNTIFS($W$4:$W$24,C167,$X$4:$X$24,B167)=1,"","Verifica Scope e categoria"))</ns0:f>
      </ns0:c>
      <ns0:c r="T167" s="3" t="n">
        <ns0:f>IF(COUNTA(A167:L167,O167:R167)=0,0,1)</ns0:f>
        <ns0:v>0</ns0:v>
      </ns0:c>
      <ns0:c r="U167" s="3" t="n">
        <ns0:f>IF(AND(ISNUMBER(H167),ISBLANK(J167)),1,0)</ns0:f>
        <ns0:v>0</ns0:v>
      </ns0:c>
      <ns0:c r="V167" s="3" t="n">
        <ns0:f>IF(AND(ISBLANK(H167),OR(ISNUMBER(J167),ISNUMBER(K167))),1,0)</ns0:f>
        <ns0:v>0</ns0:v>
      </ns0:c>
      <ns0:c r="W167" s="3"/>
      <ns0:c r="X167" s="3"/>
      <ns0:c r="Y167" s="2" t="n">
        <ns0:f>IF(AND(T167=1,ISBLANK(P167)),1,0)</ns0:f>
        <ns0:v>0</ns0:v>
      </ns0:c>
      <ns0:c r="Z167" s="2" t="n">
        <ns0:f>IF(AND(T167=1,R167&lt;&gt;"Revisionato"),1,0)</ns0:f>
        <ns0:v>0</ns0:v>
      </ns0:c>
      <ns0:c r="AA167" s="2" t="n">
        <ns0:f>IF(AND(B167="Scope 2",ISNUMBER(H167),ISBLANK(K167)),1,0)</ns0:f>
        <ns0:v>0</ns0:v>
      </ns0:c>
      <ns0:c r="AB167" s="2" t="n">
        <ns0:f>IF(LEN(S167)&gt;0,1,0)</ns0:f>
        <ns0:v>0</ns0:v>
      </ns0:c>
    </ns0:row>
    <ns0:row r="168" ht="15" hidden="0" customHeight="1">
      <ns0:c r="A168" s="7"/>
      <ns0:c r="B168" s="7"/>
      <ns0:c r="C168" s="7"/>
      <ns0:c r="D168" s="7"/>
      <ns0:c r="E168" s="7"/>
      <ns0:c r="F168" s="8"/>
      <ns0:c r="G168" s="8"/>
      <ns0:c r="H168" s="9"/>
      <ns0:c r="I168" s="9"/>
      <ns0:c r="J168" s="9"/>
      <ns0:c r="K168" s="9"/>
      <ns0:c r="L168" s="9"/>
      <ns0:c r="M168" s="10" t="str">
        <ns0:f>IF(OR(ISBLANK(H168),ISBLANK(J168)),"",H168*J168/1000)</ns0:f>
      </ns0:c>
      <ns0:c r="N168" s="10" t="str">
        <ns0:f>IF(B168="Scope 2",IF(OR(ISBLANK(H168),ISBLANK(K168)),"",H168*K168/1000),M168)</ns0:f>
      </ns0:c>
      <ns0:c r="O168" s="7"/>
      <ns0:c r="P168" s="7"/>
      <ns0:c r="Q168" s="7"/>
      <ns0:c r="R168" s="7"/>
      <ns0:c r="S168" s="3" t="str">
        <ns0:f>IF(AND(B168="",C168=""),"",IF(COUNTIFS($W$4:$W$24,C168,$X$4:$X$24,B168)=1,"","Verifica Scope e categoria"))</ns0:f>
      </ns0:c>
      <ns0:c r="T168" s="3" t="n">
        <ns0:f>IF(COUNTA(A168:L168,O168:R168)=0,0,1)</ns0:f>
        <ns0:v>0</ns0:v>
      </ns0:c>
      <ns0:c r="U168" s="3" t="n">
        <ns0:f>IF(AND(ISNUMBER(H168),ISBLANK(J168)),1,0)</ns0:f>
        <ns0:v>0</ns0:v>
      </ns0:c>
      <ns0:c r="V168" s="3" t="n">
        <ns0:f>IF(AND(ISBLANK(H168),OR(ISNUMBER(J168),ISNUMBER(K168))),1,0)</ns0:f>
        <ns0:v>0</ns0:v>
      </ns0:c>
      <ns0:c r="W168" s="3"/>
      <ns0:c r="X168" s="3"/>
      <ns0:c r="Y168" s="2" t="n">
        <ns0:f>IF(AND(T168=1,ISBLANK(P168)),1,0)</ns0:f>
        <ns0:v>0</ns0:v>
      </ns0:c>
      <ns0:c r="Z168" s="2" t="n">
        <ns0:f>IF(AND(T168=1,R168&lt;&gt;"Revisionato"),1,0)</ns0:f>
        <ns0:v>0</ns0:v>
      </ns0:c>
      <ns0:c r="AA168" s="2" t="n">
        <ns0:f>IF(AND(B168="Scope 2",ISNUMBER(H168),ISBLANK(K168)),1,0)</ns0:f>
        <ns0:v>0</ns0:v>
      </ns0:c>
      <ns0:c r="AB168" s="2" t="n">
        <ns0:f>IF(LEN(S168)&gt;0,1,0)</ns0:f>
        <ns0:v>0</ns0:v>
      </ns0:c>
    </ns0:row>
    <ns0:row r="169" ht="15" hidden="0" customHeight="1">
      <ns0:c r="A169" s="7"/>
      <ns0:c r="B169" s="7"/>
      <ns0:c r="C169" s="7"/>
      <ns0:c r="D169" s="7"/>
      <ns0:c r="E169" s="7"/>
      <ns0:c r="F169" s="8"/>
      <ns0:c r="G169" s="8"/>
      <ns0:c r="H169" s="9"/>
      <ns0:c r="I169" s="9"/>
      <ns0:c r="J169" s="9"/>
      <ns0:c r="K169" s="9"/>
      <ns0:c r="L169" s="9"/>
      <ns0:c r="M169" s="10" t="str">
        <ns0:f>IF(OR(ISBLANK(H169),ISBLANK(J169)),"",H169*J169/1000)</ns0:f>
      </ns0:c>
      <ns0:c r="N169" s="10" t="str">
        <ns0:f>IF(B169="Scope 2",IF(OR(ISBLANK(H169),ISBLANK(K169)),"",H169*K169/1000),M169)</ns0:f>
      </ns0:c>
      <ns0:c r="O169" s="7"/>
      <ns0:c r="P169" s="7"/>
      <ns0:c r="Q169" s="7"/>
      <ns0:c r="R169" s="7"/>
      <ns0:c r="S169" s="3" t="str">
        <ns0:f>IF(AND(B169="",C169=""),"",IF(COUNTIFS($W$4:$W$24,C169,$X$4:$X$24,B169)=1,"","Verifica Scope e categoria"))</ns0:f>
      </ns0:c>
      <ns0:c r="T169" s="3" t="n">
        <ns0:f>IF(COUNTA(A169:L169,O169:R169)=0,0,1)</ns0:f>
        <ns0:v>0</ns0:v>
      </ns0:c>
      <ns0:c r="U169" s="3" t="n">
        <ns0:f>IF(AND(ISNUMBER(H169),ISBLANK(J169)),1,0)</ns0:f>
        <ns0:v>0</ns0:v>
      </ns0:c>
      <ns0:c r="V169" s="3" t="n">
        <ns0:f>IF(AND(ISBLANK(H169),OR(ISNUMBER(J169),ISNUMBER(K169))),1,0)</ns0:f>
        <ns0:v>0</ns0:v>
      </ns0:c>
      <ns0:c r="W169" s="3"/>
      <ns0:c r="X169" s="3"/>
      <ns0:c r="Y169" s="2" t="n">
        <ns0:f>IF(AND(T169=1,ISBLANK(P169)),1,0)</ns0:f>
        <ns0:v>0</ns0:v>
      </ns0:c>
      <ns0:c r="Z169" s="2" t="n">
        <ns0:f>IF(AND(T169=1,R169&lt;&gt;"Revisionato"),1,0)</ns0:f>
        <ns0:v>0</ns0:v>
      </ns0:c>
      <ns0:c r="AA169" s="2" t="n">
        <ns0:f>IF(AND(B169="Scope 2",ISNUMBER(H169),ISBLANK(K169)),1,0)</ns0:f>
        <ns0:v>0</ns0:v>
      </ns0:c>
      <ns0:c r="AB169" s="2" t="n">
        <ns0:f>IF(LEN(S169)&gt;0,1,0)</ns0:f>
        <ns0:v>0</ns0:v>
      </ns0:c>
    </ns0:row>
    <ns0:row r="170" ht="15" hidden="0" customHeight="1">
      <ns0:c r="A170" s="7"/>
      <ns0:c r="B170" s="7"/>
      <ns0:c r="C170" s="7"/>
      <ns0:c r="D170" s="7"/>
      <ns0:c r="E170" s="7"/>
      <ns0:c r="F170" s="8"/>
      <ns0:c r="G170" s="8"/>
      <ns0:c r="H170" s="9"/>
      <ns0:c r="I170" s="9"/>
      <ns0:c r="J170" s="9"/>
      <ns0:c r="K170" s="9"/>
      <ns0:c r="L170" s="9"/>
      <ns0:c r="M170" s="10" t="str">
        <ns0:f>IF(OR(ISBLANK(H170),ISBLANK(J170)),"",H170*J170/1000)</ns0:f>
      </ns0:c>
      <ns0:c r="N170" s="10" t="str">
        <ns0:f>IF(B170="Scope 2",IF(OR(ISBLANK(H170),ISBLANK(K170)),"",H170*K170/1000),M170)</ns0:f>
      </ns0:c>
      <ns0:c r="O170" s="7"/>
      <ns0:c r="P170" s="7"/>
      <ns0:c r="Q170" s="7"/>
      <ns0:c r="R170" s="7"/>
      <ns0:c r="S170" s="3" t="str">
        <ns0:f>IF(AND(B170="",C170=""),"",IF(COUNTIFS($W$4:$W$24,C170,$X$4:$X$24,B170)=1,"","Verifica Scope e categoria"))</ns0:f>
      </ns0:c>
      <ns0:c r="T170" s="3" t="n">
        <ns0:f>IF(COUNTA(A170:L170,O170:R170)=0,0,1)</ns0:f>
        <ns0:v>0</ns0:v>
      </ns0:c>
      <ns0:c r="U170" s="3" t="n">
        <ns0:f>IF(AND(ISNUMBER(H170),ISBLANK(J170)),1,0)</ns0:f>
        <ns0:v>0</ns0:v>
      </ns0:c>
      <ns0:c r="V170" s="3" t="n">
        <ns0:f>IF(AND(ISBLANK(H170),OR(ISNUMBER(J170),ISNUMBER(K170))),1,0)</ns0:f>
        <ns0:v>0</ns0:v>
      </ns0:c>
      <ns0:c r="W170" s="3"/>
      <ns0:c r="X170" s="3"/>
      <ns0:c r="Y170" s="2" t="n">
        <ns0:f>IF(AND(T170=1,ISBLANK(P170)),1,0)</ns0:f>
        <ns0:v>0</ns0:v>
      </ns0:c>
      <ns0:c r="Z170" s="2" t="n">
        <ns0:f>IF(AND(T170=1,R170&lt;&gt;"Revisionato"),1,0)</ns0:f>
        <ns0:v>0</ns0:v>
      </ns0:c>
      <ns0:c r="AA170" s="2" t="n">
        <ns0:f>IF(AND(B170="Scope 2",ISNUMBER(H170),ISBLANK(K170)),1,0)</ns0:f>
        <ns0:v>0</ns0:v>
      </ns0:c>
      <ns0:c r="AB170" s="2" t="n">
        <ns0:f>IF(LEN(S170)&gt;0,1,0)</ns0:f>
        <ns0:v>0</ns0:v>
      </ns0:c>
    </ns0:row>
    <ns0:row r="171" ht="15" hidden="0" customHeight="1">
      <ns0:c r="A171" s="7"/>
      <ns0:c r="B171" s="7"/>
      <ns0:c r="C171" s="7"/>
      <ns0:c r="D171" s="7"/>
      <ns0:c r="E171" s="7"/>
      <ns0:c r="F171" s="8"/>
      <ns0:c r="G171" s="8"/>
      <ns0:c r="H171" s="9"/>
      <ns0:c r="I171" s="9"/>
      <ns0:c r="J171" s="9"/>
      <ns0:c r="K171" s="9"/>
      <ns0:c r="L171" s="9"/>
      <ns0:c r="M171" s="10" t="str">
        <ns0:f>IF(OR(ISBLANK(H171),ISBLANK(J171)),"",H171*J171/1000)</ns0:f>
      </ns0:c>
      <ns0:c r="N171" s="10" t="str">
        <ns0:f>IF(B171="Scope 2",IF(OR(ISBLANK(H171),ISBLANK(K171)),"",H171*K171/1000),M171)</ns0:f>
      </ns0:c>
      <ns0:c r="O171" s="7"/>
      <ns0:c r="P171" s="7"/>
      <ns0:c r="Q171" s="7"/>
      <ns0:c r="R171" s="7"/>
      <ns0:c r="S171" s="3" t="str">
        <ns0:f>IF(AND(B171="",C171=""),"",IF(COUNTIFS($W$4:$W$24,C171,$X$4:$X$24,B171)=1,"","Verifica Scope e categoria"))</ns0:f>
      </ns0:c>
      <ns0:c r="T171" s="3" t="n">
        <ns0:f>IF(COUNTA(A171:L171,O171:R171)=0,0,1)</ns0:f>
        <ns0:v>0</ns0:v>
      </ns0:c>
      <ns0:c r="U171" s="3" t="n">
        <ns0:f>IF(AND(ISNUMBER(H171),ISBLANK(J171)),1,0)</ns0:f>
        <ns0:v>0</ns0:v>
      </ns0:c>
      <ns0:c r="V171" s="3" t="n">
        <ns0:f>IF(AND(ISBLANK(H171),OR(ISNUMBER(J171),ISNUMBER(K171))),1,0)</ns0:f>
        <ns0:v>0</ns0:v>
      </ns0:c>
      <ns0:c r="W171" s="3"/>
      <ns0:c r="X171" s="3"/>
      <ns0:c r="Y171" s="2" t="n">
        <ns0:f>IF(AND(T171=1,ISBLANK(P171)),1,0)</ns0:f>
        <ns0:v>0</ns0:v>
      </ns0:c>
      <ns0:c r="Z171" s="2" t="n">
        <ns0:f>IF(AND(T171=1,R171&lt;&gt;"Revisionato"),1,0)</ns0:f>
        <ns0:v>0</ns0:v>
      </ns0:c>
      <ns0:c r="AA171" s="2" t="n">
        <ns0:f>IF(AND(B171="Scope 2",ISNUMBER(H171),ISBLANK(K171)),1,0)</ns0:f>
        <ns0:v>0</ns0:v>
      </ns0:c>
      <ns0:c r="AB171" s="2" t="n">
        <ns0:f>IF(LEN(S171)&gt;0,1,0)</ns0:f>
        <ns0:v>0</ns0:v>
      </ns0:c>
    </ns0:row>
    <ns0:row r="172" ht="15" hidden="0" customHeight="1">
      <ns0:c r="A172" s="7"/>
      <ns0:c r="B172" s="7"/>
      <ns0:c r="C172" s="7"/>
      <ns0:c r="D172" s="7"/>
      <ns0:c r="E172" s="7"/>
      <ns0:c r="F172" s="8"/>
      <ns0:c r="G172" s="8"/>
      <ns0:c r="H172" s="9"/>
      <ns0:c r="I172" s="9"/>
      <ns0:c r="J172" s="9"/>
      <ns0:c r="K172" s="9"/>
      <ns0:c r="L172" s="9"/>
      <ns0:c r="M172" s="10" t="str">
        <ns0:f>IF(OR(ISBLANK(H172),ISBLANK(J172)),"",H172*J172/1000)</ns0:f>
      </ns0:c>
      <ns0:c r="N172" s="10" t="str">
        <ns0:f>IF(B172="Scope 2",IF(OR(ISBLANK(H172),ISBLANK(K172)),"",H172*K172/1000),M172)</ns0:f>
      </ns0:c>
      <ns0:c r="O172" s="7"/>
      <ns0:c r="P172" s="7"/>
      <ns0:c r="Q172" s="7"/>
      <ns0:c r="R172" s="7"/>
      <ns0:c r="S172" s="3" t="str">
        <ns0:f>IF(AND(B172="",C172=""),"",IF(COUNTIFS($W$4:$W$24,C172,$X$4:$X$24,B172)=1,"","Verifica Scope e categoria"))</ns0:f>
      </ns0:c>
      <ns0:c r="T172" s="3" t="n">
        <ns0:f>IF(COUNTA(A172:L172,O172:R172)=0,0,1)</ns0:f>
        <ns0:v>0</ns0:v>
      </ns0:c>
      <ns0:c r="U172" s="3" t="n">
        <ns0:f>IF(AND(ISNUMBER(H172),ISBLANK(J172)),1,0)</ns0:f>
        <ns0:v>0</ns0:v>
      </ns0:c>
      <ns0:c r="V172" s="3" t="n">
        <ns0:f>IF(AND(ISBLANK(H172),OR(ISNUMBER(J172),ISNUMBER(K172))),1,0)</ns0:f>
        <ns0:v>0</ns0:v>
      </ns0:c>
      <ns0:c r="W172" s="3"/>
      <ns0:c r="X172" s="3"/>
      <ns0:c r="Y172" s="2" t="n">
        <ns0:f>IF(AND(T172=1,ISBLANK(P172)),1,0)</ns0:f>
        <ns0:v>0</ns0:v>
      </ns0:c>
      <ns0:c r="Z172" s="2" t="n">
        <ns0:f>IF(AND(T172=1,R172&lt;&gt;"Revisionato"),1,0)</ns0:f>
        <ns0:v>0</ns0:v>
      </ns0:c>
      <ns0:c r="AA172" s="2" t="n">
        <ns0:f>IF(AND(B172="Scope 2",ISNUMBER(H172),ISBLANK(K172)),1,0)</ns0:f>
        <ns0:v>0</ns0:v>
      </ns0:c>
      <ns0:c r="AB172" s="2" t="n">
        <ns0:f>IF(LEN(S172)&gt;0,1,0)</ns0:f>
        <ns0:v>0</ns0:v>
      </ns0:c>
    </ns0:row>
    <ns0:row r="173" ht="15" hidden="0" customHeight="1">
      <ns0:c r="A173" s="7"/>
      <ns0:c r="B173" s="7"/>
      <ns0:c r="C173" s="7"/>
      <ns0:c r="D173" s="7"/>
      <ns0:c r="E173" s="7"/>
      <ns0:c r="F173" s="8"/>
      <ns0:c r="G173" s="8"/>
      <ns0:c r="H173" s="9"/>
      <ns0:c r="I173" s="9"/>
      <ns0:c r="J173" s="9"/>
      <ns0:c r="K173" s="9"/>
      <ns0:c r="L173" s="9"/>
      <ns0:c r="M173" s="10" t="str">
        <ns0:f>IF(OR(ISBLANK(H173),ISBLANK(J173)),"",H173*J173/1000)</ns0:f>
      </ns0:c>
      <ns0:c r="N173" s="10" t="str">
        <ns0:f>IF(B173="Scope 2",IF(OR(ISBLANK(H173),ISBLANK(K173)),"",H173*K173/1000),M173)</ns0:f>
      </ns0:c>
      <ns0:c r="O173" s="7"/>
      <ns0:c r="P173" s="7"/>
      <ns0:c r="Q173" s="7"/>
      <ns0:c r="R173" s="7"/>
      <ns0:c r="S173" s="3" t="str">
        <ns0:f>IF(AND(B173="",C173=""),"",IF(COUNTIFS($W$4:$W$24,C173,$X$4:$X$24,B173)=1,"","Verifica Scope e categoria"))</ns0:f>
      </ns0:c>
      <ns0:c r="T173" s="3" t="n">
        <ns0:f>IF(COUNTA(A173:L173,O173:R173)=0,0,1)</ns0:f>
        <ns0:v>0</ns0:v>
      </ns0:c>
      <ns0:c r="U173" s="3" t="n">
        <ns0:f>IF(AND(ISNUMBER(H173),ISBLANK(J173)),1,0)</ns0:f>
        <ns0:v>0</ns0:v>
      </ns0:c>
      <ns0:c r="V173" s="3" t="n">
        <ns0:f>IF(AND(ISBLANK(H173),OR(ISNUMBER(J173),ISNUMBER(K173))),1,0)</ns0:f>
        <ns0:v>0</ns0:v>
      </ns0:c>
      <ns0:c r="W173" s="3"/>
      <ns0:c r="X173" s="3"/>
      <ns0:c r="Y173" s="2" t="n">
        <ns0:f>IF(AND(T173=1,ISBLANK(P173)),1,0)</ns0:f>
        <ns0:v>0</ns0:v>
      </ns0:c>
      <ns0:c r="Z173" s="2" t="n">
        <ns0:f>IF(AND(T173=1,R173&lt;&gt;"Revisionato"),1,0)</ns0:f>
        <ns0:v>0</ns0:v>
      </ns0:c>
      <ns0:c r="AA173" s="2" t="n">
        <ns0:f>IF(AND(B173="Scope 2",ISNUMBER(H173),ISBLANK(K173)),1,0)</ns0:f>
        <ns0:v>0</ns0:v>
      </ns0:c>
      <ns0:c r="AB173" s="2" t="n">
        <ns0:f>IF(LEN(S173)&gt;0,1,0)</ns0:f>
        <ns0:v>0</ns0:v>
      </ns0:c>
    </ns0:row>
    <ns0:row r="174" ht="15" hidden="0" customHeight="1">
      <ns0:c r="A174" s="7"/>
      <ns0:c r="B174" s="7"/>
      <ns0:c r="C174" s="7"/>
      <ns0:c r="D174" s="7"/>
      <ns0:c r="E174" s="7"/>
      <ns0:c r="F174" s="8"/>
      <ns0:c r="G174" s="8"/>
      <ns0:c r="H174" s="9"/>
      <ns0:c r="I174" s="9"/>
      <ns0:c r="J174" s="9"/>
      <ns0:c r="K174" s="9"/>
      <ns0:c r="L174" s="9"/>
      <ns0:c r="M174" s="10" t="str">
        <ns0:f>IF(OR(ISBLANK(H174),ISBLANK(J174)),"",H174*J174/1000)</ns0:f>
      </ns0:c>
      <ns0:c r="N174" s="10" t="str">
        <ns0:f>IF(B174="Scope 2",IF(OR(ISBLANK(H174),ISBLANK(K174)),"",H174*K174/1000),M174)</ns0:f>
      </ns0:c>
      <ns0:c r="O174" s="7"/>
      <ns0:c r="P174" s="7"/>
      <ns0:c r="Q174" s="7"/>
      <ns0:c r="R174" s="7"/>
      <ns0:c r="S174" s="3" t="str">
        <ns0:f>IF(AND(B174="",C174=""),"",IF(COUNTIFS($W$4:$W$24,C174,$X$4:$X$24,B174)=1,"","Verifica Scope e categoria"))</ns0:f>
      </ns0:c>
      <ns0:c r="T174" s="3" t="n">
        <ns0:f>IF(COUNTA(A174:L174,O174:R174)=0,0,1)</ns0:f>
        <ns0:v>0</ns0:v>
      </ns0:c>
      <ns0:c r="U174" s="3" t="n">
        <ns0:f>IF(AND(ISNUMBER(H174),ISBLANK(J174)),1,0)</ns0:f>
        <ns0:v>0</ns0:v>
      </ns0:c>
      <ns0:c r="V174" s="3" t="n">
        <ns0:f>IF(AND(ISBLANK(H174),OR(ISNUMBER(J174),ISNUMBER(K174))),1,0)</ns0:f>
        <ns0:v>0</ns0:v>
      </ns0:c>
      <ns0:c r="W174" s="3"/>
      <ns0:c r="X174" s="3"/>
      <ns0:c r="Y174" s="2" t="n">
        <ns0:f>IF(AND(T174=1,ISBLANK(P174)),1,0)</ns0:f>
        <ns0:v>0</ns0:v>
      </ns0:c>
      <ns0:c r="Z174" s="2" t="n">
        <ns0:f>IF(AND(T174=1,R174&lt;&gt;"Revisionato"),1,0)</ns0:f>
        <ns0:v>0</ns0:v>
      </ns0:c>
      <ns0:c r="AA174" s="2" t="n">
        <ns0:f>IF(AND(B174="Scope 2",ISNUMBER(H174),ISBLANK(K174)),1,0)</ns0:f>
        <ns0:v>0</ns0:v>
      </ns0:c>
      <ns0:c r="AB174" s="2" t="n">
        <ns0:f>IF(LEN(S174)&gt;0,1,0)</ns0:f>
        <ns0:v>0</ns0:v>
      </ns0:c>
    </ns0:row>
    <ns0:row r="175" ht="15" hidden="0" customHeight="1">
      <ns0:c r="A175" s="7"/>
      <ns0:c r="B175" s="7"/>
      <ns0:c r="C175" s="7"/>
      <ns0:c r="D175" s="7"/>
      <ns0:c r="E175" s="7"/>
      <ns0:c r="F175" s="8"/>
      <ns0:c r="G175" s="8"/>
      <ns0:c r="H175" s="9"/>
      <ns0:c r="I175" s="9"/>
      <ns0:c r="J175" s="9"/>
      <ns0:c r="K175" s="9"/>
      <ns0:c r="L175" s="9"/>
      <ns0:c r="M175" s="10" t="str">
        <ns0:f>IF(OR(ISBLANK(H175),ISBLANK(J175)),"",H175*J175/1000)</ns0:f>
      </ns0:c>
      <ns0:c r="N175" s="10" t="str">
        <ns0:f>IF(B175="Scope 2",IF(OR(ISBLANK(H175),ISBLANK(K175)),"",H175*K175/1000),M175)</ns0:f>
      </ns0:c>
      <ns0:c r="O175" s="7"/>
      <ns0:c r="P175" s="7"/>
      <ns0:c r="Q175" s="7"/>
      <ns0:c r="R175" s="7"/>
      <ns0:c r="S175" s="3" t="str">
        <ns0:f>IF(AND(B175="",C175=""),"",IF(COUNTIFS($W$4:$W$24,C175,$X$4:$X$24,B175)=1,"","Verifica Scope e categoria"))</ns0:f>
      </ns0:c>
      <ns0:c r="T175" s="3" t="n">
        <ns0:f>IF(COUNTA(A175:L175,O175:R175)=0,0,1)</ns0:f>
        <ns0:v>0</ns0:v>
      </ns0:c>
      <ns0:c r="U175" s="3" t="n">
        <ns0:f>IF(AND(ISNUMBER(H175),ISBLANK(J175)),1,0)</ns0:f>
        <ns0:v>0</ns0:v>
      </ns0:c>
      <ns0:c r="V175" s="3" t="n">
        <ns0:f>IF(AND(ISBLANK(H175),OR(ISNUMBER(J175),ISNUMBER(K175))),1,0)</ns0:f>
        <ns0:v>0</ns0:v>
      </ns0:c>
      <ns0:c r="W175" s="3"/>
      <ns0:c r="X175" s="3"/>
      <ns0:c r="Y175" s="2" t="n">
        <ns0:f>IF(AND(T175=1,ISBLANK(P175)),1,0)</ns0:f>
        <ns0:v>0</ns0:v>
      </ns0:c>
      <ns0:c r="Z175" s="2" t="n">
        <ns0:f>IF(AND(T175=1,R175&lt;&gt;"Revisionato"),1,0)</ns0:f>
        <ns0:v>0</ns0:v>
      </ns0:c>
      <ns0:c r="AA175" s="2" t="n">
        <ns0:f>IF(AND(B175="Scope 2",ISNUMBER(H175),ISBLANK(K175)),1,0)</ns0:f>
        <ns0:v>0</ns0:v>
      </ns0:c>
      <ns0:c r="AB175" s="2" t="n">
        <ns0:f>IF(LEN(S175)&gt;0,1,0)</ns0:f>
        <ns0:v>0</ns0:v>
      </ns0:c>
    </ns0:row>
    <ns0:row r="176" ht="15" hidden="0" customHeight="1">
      <ns0:c r="A176" s="7"/>
      <ns0:c r="B176" s="7"/>
      <ns0:c r="C176" s="7"/>
      <ns0:c r="D176" s="7"/>
      <ns0:c r="E176" s="7"/>
      <ns0:c r="F176" s="8"/>
      <ns0:c r="G176" s="8"/>
      <ns0:c r="H176" s="9"/>
      <ns0:c r="I176" s="9"/>
      <ns0:c r="J176" s="9"/>
      <ns0:c r="K176" s="9"/>
      <ns0:c r="L176" s="9"/>
      <ns0:c r="M176" s="10" t="str">
        <ns0:f>IF(OR(ISBLANK(H176),ISBLANK(J176)),"",H176*J176/1000)</ns0:f>
      </ns0:c>
      <ns0:c r="N176" s="10" t="str">
        <ns0:f>IF(B176="Scope 2",IF(OR(ISBLANK(H176),ISBLANK(K176)),"",H176*K176/1000),M176)</ns0:f>
      </ns0:c>
      <ns0:c r="O176" s="7"/>
      <ns0:c r="P176" s="7"/>
      <ns0:c r="Q176" s="7"/>
      <ns0:c r="R176" s="7"/>
      <ns0:c r="S176" s="3" t="str">
        <ns0:f>IF(AND(B176="",C176=""),"",IF(COUNTIFS($W$4:$W$24,C176,$X$4:$X$24,B176)=1,"","Verifica Scope e categoria"))</ns0:f>
      </ns0:c>
      <ns0:c r="T176" s="3" t="n">
        <ns0:f>IF(COUNTA(A176:L176,O176:R176)=0,0,1)</ns0:f>
        <ns0:v>0</ns0:v>
      </ns0:c>
      <ns0:c r="U176" s="3" t="n">
        <ns0:f>IF(AND(ISNUMBER(H176),ISBLANK(J176)),1,0)</ns0:f>
        <ns0:v>0</ns0:v>
      </ns0:c>
      <ns0:c r="V176" s="3" t="n">
        <ns0:f>IF(AND(ISBLANK(H176),OR(ISNUMBER(J176),ISNUMBER(K176))),1,0)</ns0:f>
        <ns0:v>0</ns0:v>
      </ns0:c>
      <ns0:c r="W176" s="3"/>
      <ns0:c r="X176" s="3"/>
      <ns0:c r="Y176" s="2" t="n">
        <ns0:f>IF(AND(T176=1,ISBLANK(P176)),1,0)</ns0:f>
        <ns0:v>0</ns0:v>
      </ns0:c>
      <ns0:c r="Z176" s="2" t="n">
        <ns0:f>IF(AND(T176=1,R176&lt;&gt;"Revisionato"),1,0)</ns0:f>
        <ns0:v>0</ns0:v>
      </ns0:c>
      <ns0:c r="AA176" s="2" t="n">
        <ns0:f>IF(AND(B176="Scope 2",ISNUMBER(H176),ISBLANK(K176)),1,0)</ns0:f>
        <ns0:v>0</ns0:v>
      </ns0:c>
      <ns0:c r="AB176" s="2" t="n">
        <ns0:f>IF(LEN(S176)&gt;0,1,0)</ns0:f>
        <ns0:v>0</ns0:v>
      </ns0:c>
    </ns0:row>
    <ns0:row r="177" ht="15" hidden="0" customHeight="1">
      <ns0:c r="A177" s="7"/>
      <ns0:c r="B177" s="7"/>
      <ns0:c r="C177" s="7"/>
      <ns0:c r="D177" s="7"/>
      <ns0:c r="E177" s="7"/>
      <ns0:c r="F177" s="8"/>
      <ns0:c r="G177" s="8"/>
      <ns0:c r="H177" s="9"/>
      <ns0:c r="I177" s="9"/>
      <ns0:c r="J177" s="9"/>
      <ns0:c r="K177" s="9"/>
      <ns0:c r="L177" s="9"/>
      <ns0:c r="M177" s="10" t="str">
        <ns0:f>IF(OR(ISBLANK(H177),ISBLANK(J177)),"",H177*J177/1000)</ns0:f>
      </ns0:c>
      <ns0:c r="N177" s="10" t="str">
        <ns0:f>IF(B177="Scope 2",IF(OR(ISBLANK(H177),ISBLANK(K177)),"",H177*K177/1000),M177)</ns0:f>
      </ns0:c>
      <ns0:c r="O177" s="7"/>
      <ns0:c r="P177" s="7"/>
      <ns0:c r="Q177" s="7"/>
      <ns0:c r="R177" s="7"/>
      <ns0:c r="S177" s="3" t="str">
        <ns0:f>IF(AND(B177="",C177=""),"",IF(COUNTIFS($W$4:$W$24,C177,$X$4:$X$24,B177)=1,"","Verifica Scope e categoria"))</ns0:f>
      </ns0:c>
      <ns0:c r="T177" s="3" t="n">
        <ns0:f>IF(COUNTA(A177:L177,O177:R177)=0,0,1)</ns0:f>
        <ns0:v>0</ns0:v>
      </ns0:c>
      <ns0:c r="U177" s="3" t="n">
        <ns0:f>IF(AND(ISNUMBER(H177),ISBLANK(J177)),1,0)</ns0:f>
        <ns0:v>0</ns0:v>
      </ns0:c>
      <ns0:c r="V177" s="3" t="n">
        <ns0:f>IF(AND(ISBLANK(H177),OR(ISNUMBER(J177),ISNUMBER(K177))),1,0)</ns0:f>
        <ns0:v>0</ns0:v>
      </ns0:c>
      <ns0:c r="W177" s="3"/>
      <ns0:c r="X177" s="3"/>
      <ns0:c r="Y177" s="2" t="n">
        <ns0:f>IF(AND(T177=1,ISBLANK(P177)),1,0)</ns0:f>
        <ns0:v>0</ns0:v>
      </ns0:c>
      <ns0:c r="Z177" s="2" t="n">
        <ns0:f>IF(AND(T177=1,R177&lt;&gt;"Revisionato"),1,0)</ns0:f>
        <ns0:v>0</ns0:v>
      </ns0:c>
      <ns0:c r="AA177" s="2" t="n">
        <ns0:f>IF(AND(B177="Scope 2",ISNUMBER(H177),ISBLANK(K177)),1,0)</ns0:f>
        <ns0:v>0</ns0:v>
      </ns0:c>
      <ns0:c r="AB177" s="2" t="n">
        <ns0:f>IF(LEN(S177)&gt;0,1,0)</ns0:f>
        <ns0:v>0</ns0:v>
      </ns0:c>
    </ns0:row>
    <ns0:row r="178" ht="15" hidden="0" customHeight="1">
      <ns0:c r="A178" s="7"/>
      <ns0:c r="B178" s="7"/>
      <ns0:c r="C178" s="7"/>
      <ns0:c r="D178" s="7"/>
      <ns0:c r="E178" s="7"/>
      <ns0:c r="F178" s="8"/>
      <ns0:c r="G178" s="8"/>
      <ns0:c r="H178" s="9"/>
      <ns0:c r="I178" s="9"/>
      <ns0:c r="J178" s="9"/>
      <ns0:c r="K178" s="9"/>
      <ns0:c r="L178" s="9"/>
      <ns0:c r="M178" s="10" t="str">
        <ns0:f>IF(OR(ISBLANK(H178),ISBLANK(J178)),"",H178*J178/1000)</ns0:f>
      </ns0:c>
      <ns0:c r="N178" s="10" t="str">
        <ns0:f>IF(B178="Scope 2",IF(OR(ISBLANK(H178),ISBLANK(K178)),"",H178*K178/1000),M178)</ns0:f>
      </ns0:c>
      <ns0:c r="O178" s="7"/>
      <ns0:c r="P178" s="7"/>
      <ns0:c r="Q178" s="7"/>
      <ns0:c r="R178" s="7"/>
      <ns0:c r="S178" s="3" t="str">
        <ns0:f>IF(AND(B178="",C178=""),"",IF(COUNTIFS($W$4:$W$24,C178,$X$4:$X$24,B178)=1,"","Verifica Scope e categoria"))</ns0:f>
      </ns0:c>
      <ns0:c r="T178" s="3" t="n">
        <ns0:f>IF(COUNTA(A178:L178,O178:R178)=0,0,1)</ns0:f>
        <ns0:v>0</ns0:v>
      </ns0:c>
      <ns0:c r="U178" s="3" t="n">
        <ns0:f>IF(AND(ISNUMBER(H178),ISBLANK(J178)),1,0)</ns0:f>
        <ns0:v>0</ns0:v>
      </ns0:c>
      <ns0:c r="V178" s="3" t="n">
        <ns0:f>IF(AND(ISBLANK(H178),OR(ISNUMBER(J178),ISNUMBER(K178))),1,0)</ns0:f>
        <ns0:v>0</ns0:v>
      </ns0:c>
      <ns0:c r="W178" s="3"/>
      <ns0:c r="X178" s="3"/>
      <ns0:c r="Y178" s="2" t="n">
        <ns0:f>IF(AND(T178=1,ISBLANK(P178)),1,0)</ns0:f>
        <ns0:v>0</ns0:v>
      </ns0:c>
      <ns0:c r="Z178" s="2" t="n">
        <ns0:f>IF(AND(T178=1,R178&lt;&gt;"Revisionato"),1,0)</ns0:f>
        <ns0:v>0</ns0:v>
      </ns0:c>
      <ns0:c r="AA178" s="2" t="n">
        <ns0:f>IF(AND(B178="Scope 2",ISNUMBER(H178),ISBLANK(K178)),1,0)</ns0:f>
        <ns0:v>0</ns0:v>
      </ns0:c>
      <ns0:c r="AB178" s="2" t="n">
        <ns0:f>IF(LEN(S178)&gt;0,1,0)</ns0:f>
        <ns0:v>0</ns0:v>
      </ns0:c>
    </ns0:row>
    <ns0:row r="179" ht="15" hidden="0" customHeight="1">
      <ns0:c r="A179" s="7"/>
      <ns0:c r="B179" s="7"/>
      <ns0:c r="C179" s="7"/>
      <ns0:c r="D179" s="7"/>
      <ns0:c r="E179" s="7"/>
      <ns0:c r="F179" s="8"/>
      <ns0:c r="G179" s="8"/>
      <ns0:c r="H179" s="9"/>
      <ns0:c r="I179" s="9"/>
      <ns0:c r="J179" s="9"/>
      <ns0:c r="K179" s="9"/>
      <ns0:c r="L179" s="9"/>
      <ns0:c r="M179" s="10" t="str">
        <ns0:f>IF(OR(ISBLANK(H179),ISBLANK(J179)),"",H179*J179/1000)</ns0:f>
      </ns0:c>
      <ns0:c r="N179" s="10" t="str">
        <ns0:f>IF(B179="Scope 2",IF(OR(ISBLANK(H179),ISBLANK(K179)),"",H179*K179/1000),M179)</ns0:f>
      </ns0:c>
      <ns0:c r="O179" s="7"/>
      <ns0:c r="P179" s="7"/>
      <ns0:c r="Q179" s="7"/>
      <ns0:c r="R179" s="7"/>
      <ns0:c r="S179" s="3" t="str">
        <ns0:f>IF(AND(B179="",C179=""),"",IF(COUNTIFS($W$4:$W$24,C179,$X$4:$X$24,B179)=1,"","Verifica Scope e categoria"))</ns0:f>
      </ns0:c>
      <ns0:c r="T179" s="3" t="n">
        <ns0:f>IF(COUNTA(A179:L179,O179:R179)=0,0,1)</ns0:f>
        <ns0:v>0</ns0:v>
      </ns0:c>
      <ns0:c r="U179" s="3" t="n">
        <ns0:f>IF(AND(ISNUMBER(H179),ISBLANK(J179)),1,0)</ns0:f>
        <ns0:v>0</ns0:v>
      </ns0:c>
      <ns0:c r="V179" s="3" t="n">
        <ns0:f>IF(AND(ISBLANK(H179),OR(ISNUMBER(J179),ISNUMBER(K179))),1,0)</ns0:f>
        <ns0:v>0</ns0:v>
      </ns0:c>
      <ns0:c r="W179" s="3"/>
      <ns0:c r="X179" s="3"/>
      <ns0:c r="Y179" s="2" t="n">
        <ns0:f>IF(AND(T179=1,ISBLANK(P179)),1,0)</ns0:f>
        <ns0:v>0</ns0:v>
      </ns0:c>
      <ns0:c r="Z179" s="2" t="n">
        <ns0:f>IF(AND(T179=1,R179&lt;&gt;"Revisionato"),1,0)</ns0:f>
        <ns0:v>0</ns0:v>
      </ns0:c>
      <ns0:c r="AA179" s="2" t="n">
        <ns0:f>IF(AND(B179="Scope 2",ISNUMBER(H179),ISBLANK(K179)),1,0)</ns0:f>
        <ns0:v>0</ns0:v>
      </ns0:c>
      <ns0:c r="AB179" s="2" t="n">
        <ns0:f>IF(LEN(S179)&gt;0,1,0)</ns0:f>
        <ns0:v>0</ns0:v>
      </ns0:c>
    </ns0:row>
    <ns0:row r="180" ht="15" hidden="0" customHeight="1">
      <ns0:c r="A180" s="7"/>
      <ns0:c r="B180" s="7"/>
      <ns0:c r="C180" s="7"/>
      <ns0:c r="D180" s="7"/>
      <ns0:c r="E180" s="7"/>
      <ns0:c r="F180" s="8"/>
      <ns0:c r="G180" s="8"/>
      <ns0:c r="H180" s="9"/>
      <ns0:c r="I180" s="9"/>
      <ns0:c r="J180" s="9"/>
      <ns0:c r="K180" s="9"/>
      <ns0:c r="L180" s="9"/>
      <ns0:c r="M180" s="10" t="str">
        <ns0:f>IF(OR(ISBLANK(H180),ISBLANK(J180)),"",H180*J180/1000)</ns0:f>
      </ns0:c>
      <ns0:c r="N180" s="10" t="str">
        <ns0:f>IF(B180="Scope 2",IF(OR(ISBLANK(H180),ISBLANK(K180)),"",H180*K180/1000),M180)</ns0:f>
      </ns0:c>
      <ns0:c r="O180" s="7"/>
      <ns0:c r="P180" s="7"/>
      <ns0:c r="Q180" s="7"/>
      <ns0:c r="R180" s="7"/>
      <ns0:c r="S180" s="3" t="str">
        <ns0:f>IF(AND(B180="",C180=""),"",IF(COUNTIFS($W$4:$W$24,C180,$X$4:$X$24,B180)=1,"","Verifica Scope e categoria"))</ns0:f>
      </ns0:c>
      <ns0:c r="T180" s="3" t="n">
        <ns0:f>IF(COUNTA(A180:L180,O180:R180)=0,0,1)</ns0:f>
        <ns0:v>0</ns0:v>
      </ns0:c>
      <ns0:c r="U180" s="3" t="n">
        <ns0:f>IF(AND(ISNUMBER(H180),ISBLANK(J180)),1,0)</ns0:f>
        <ns0:v>0</ns0:v>
      </ns0:c>
      <ns0:c r="V180" s="3" t="n">
        <ns0:f>IF(AND(ISBLANK(H180),OR(ISNUMBER(J180),ISNUMBER(K180))),1,0)</ns0:f>
        <ns0:v>0</ns0:v>
      </ns0:c>
      <ns0:c r="W180" s="3"/>
      <ns0:c r="X180" s="3"/>
      <ns0:c r="Y180" s="2" t="n">
        <ns0:f>IF(AND(T180=1,ISBLANK(P180)),1,0)</ns0:f>
        <ns0:v>0</ns0:v>
      </ns0:c>
      <ns0:c r="Z180" s="2" t="n">
        <ns0:f>IF(AND(T180=1,R180&lt;&gt;"Revisionato"),1,0)</ns0:f>
        <ns0:v>0</ns0:v>
      </ns0:c>
      <ns0:c r="AA180" s="2" t="n">
        <ns0:f>IF(AND(B180="Scope 2",ISNUMBER(H180),ISBLANK(K180)),1,0)</ns0:f>
        <ns0:v>0</ns0:v>
      </ns0:c>
      <ns0:c r="AB180" s="2" t="n">
        <ns0:f>IF(LEN(S180)&gt;0,1,0)</ns0:f>
        <ns0:v>0</ns0:v>
      </ns0:c>
    </ns0:row>
    <ns0:row r="181" ht="15" hidden="0" customHeight="1">
      <ns0:c r="A181" s="7"/>
      <ns0:c r="B181" s="7"/>
      <ns0:c r="C181" s="7"/>
      <ns0:c r="D181" s="7"/>
      <ns0:c r="E181" s="7"/>
      <ns0:c r="F181" s="8"/>
      <ns0:c r="G181" s="8"/>
      <ns0:c r="H181" s="9"/>
      <ns0:c r="I181" s="9"/>
      <ns0:c r="J181" s="9"/>
      <ns0:c r="K181" s="9"/>
      <ns0:c r="L181" s="9"/>
      <ns0:c r="M181" s="10" t="str">
        <ns0:f>IF(OR(ISBLANK(H181),ISBLANK(J181)),"",H181*J181/1000)</ns0:f>
      </ns0:c>
      <ns0:c r="N181" s="10" t="str">
        <ns0:f>IF(B181="Scope 2",IF(OR(ISBLANK(H181),ISBLANK(K181)),"",H181*K181/1000),M181)</ns0:f>
      </ns0:c>
      <ns0:c r="O181" s="7"/>
      <ns0:c r="P181" s="7"/>
      <ns0:c r="Q181" s="7"/>
      <ns0:c r="R181" s="7"/>
      <ns0:c r="S181" s="3" t="str">
        <ns0:f>IF(AND(B181="",C181=""),"",IF(COUNTIFS($W$4:$W$24,C181,$X$4:$X$24,B181)=1,"","Verifica Scope e categoria"))</ns0:f>
      </ns0:c>
      <ns0:c r="T181" s="3" t="n">
        <ns0:f>IF(COUNTA(A181:L181,O181:R181)=0,0,1)</ns0:f>
        <ns0:v>0</ns0:v>
      </ns0:c>
      <ns0:c r="U181" s="3" t="n">
        <ns0:f>IF(AND(ISNUMBER(H181),ISBLANK(J181)),1,0)</ns0:f>
        <ns0:v>0</ns0:v>
      </ns0:c>
      <ns0:c r="V181" s="3" t="n">
        <ns0:f>IF(AND(ISBLANK(H181),OR(ISNUMBER(J181),ISNUMBER(K181))),1,0)</ns0:f>
        <ns0:v>0</ns0:v>
      </ns0:c>
      <ns0:c r="W181" s="3"/>
      <ns0:c r="X181" s="3"/>
      <ns0:c r="Y181" s="2" t="n">
        <ns0:f>IF(AND(T181=1,ISBLANK(P181)),1,0)</ns0:f>
        <ns0:v>0</ns0:v>
      </ns0:c>
      <ns0:c r="Z181" s="2" t="n">
        <ns0:f>IF(AND(T181=1,R181&lt;&gt;"Revisionato"),1,0)</ns0:f>
        <ns0:v>0</ns0:v>
      </ns0:c>
      <ns0:c r="AA181" s="2" t="n">
        <ns0:f>IF(AND(B181="Scope 2",ISNUMBER(H181),ISBLANK(K181)),1,0)</ns0:f>
        <ns0:v>0</ns0:v>
      </ns0:c>
      <ns0:c r="AB181" s="2" t="n">
        <ns0:f>IF(LEN(S181)&gt;0,1,0)</ns0:f>
        <ns0:v>0</ns0:v>
      </ns0:c>
    </ns0:row>
    <ns0:row r="182" ht="15" hidden="0" customHeight="1">
      <ns0:c r="A182" s="7"/>
      <ns0:c r="B182" s="7"/>
      <ns0:c r="C182" s="7"/>
      <ns0:c r="D182" s="7"/>
      <ns0:c r="E182" s="7"/>
      <ns0:c r="F182" s="8"/>
      <ns0:c r="G182" s="8"/>
      <ns0:c r="H182" s="9"/>
      <ns0:c r="I182" s="9"/>
      <ns0:c r="J182" s="9"/>
      <ns0:c r="K182" s="9"/>
      <ns0:c r="L182" s="9"/>
      <ns0:c r="M182" s="10" t="str">
        <ns0:f>IF(OR(ISBLANK(H182),ISBLANK(J182)),"",H182*J182/1000)</ns0:f>
      </ns0:c>
      <ns0:c r="N182" s="10" t="str">
        <ns0:f>IF(B182="Scope 2",IF(OR(ISBLANK(H182),ISBLANK(K182)),"",H182*K182/1000),M182)</ns0:f>
      </ns0:c>
      <ns0:c r="O182" s="7"/>
      <ns0:c r="P182" s="7"/>
      <ns0:c r="Q182" s="7"/>
      <ns0:c r="R182" s="7"/>
      <ns0:c r="S182" s="3" t="str">
        <ns0:f>IF(AND(B182="",C182=""),"",IF(COUNTIFS($W$4:$W$24,C182,$X$4:$X$24,B182)=1,"","Verifica Scope e categoria"))</ns0:f>
      </ns0:c>
      <ns0:c r="T182" s="3" t="n">
        <ns0:f>IF(COUNTA(A182:L182,O182:R182)=0,0,1)</ns0:f>
        <ns0:v>0</ns0:v>
      </ns0:c>
      <ns0:c r="U182" s="3" t="n">
        <ns0:f>IF(AND(ISNUMBER(H182),ISBLANK(J182)),1,0)</ns0:f>
        <ns0:v>0</ns0:v>
      </ns0:c>
      <ns0:c r="V182" s="3" t="n">
        <ns0:f>IF(AND(ISBLANK(H182),OR(ISNUMBER(J182),ISNUMBER(K182))),1,0)</ns0:f>
        <ns0:v>0</ns0:v>
      </ns0:c>
      <ns0:c r="W182" s="3"/>
      <ns0:c r="X182" s="3"/>
      <ns0:c r="Y182" s="2" t="n">
        <ns0:f>IF(AND(T182=1,ISBLANK(P182)),1,0)</ns0:f>
        <ns0:v>0</ns0:v>
      </ns0:c>
      <ns0:c r="Z182" s="2" t="n">
        <ns0:f>IF(AND(T182=1,R182&lt;&gt;"Revisionato"),1,0)</ns0:f>
        <ns0:v>0</ns0:v>
      </ns0:c>
      <ns0:c r="AA182" s="2" t="n">
        <ns0:f>IF(AND(B182="Scope 2",ISNUMBER(H182),ISBLANK(K182)),1,0)</ns0:f>
        <ns0:v>0</ns0:v>
      </ns0:c>
      <ns0:c r="AB182" s="2" t="n">
        <ns0:f>IF(LEN(S182)&gt;0,1,0)</ns0:f>
        <ns0:v>0</ns0:v>
      </ns0:c>
    </ns0:row>
    <ns0:row r="183" ht="15" hidden="0" customHeight="1">
      <ns0:c r="A183" s="7"/>
      <ns0:c r="B183" s="7"/>
      <ns0:c r="C183" s="7"/>
      <ns0:c r="D183" s="7"/>
      <ns0:c r="E183" s="7"/>
      <ns0:c r="F183" s="8"/>
      <ns0:c r="G183" s="8"/>
      <ns0:c r="H183" s="9"/>
      <ns0:c r="I183" s="9"/>
      <ns0:c r="J183" s="9"/>
      <ns0:c r="K183" s="9"/>
      <ns0:c r="L183" s="9"/>
      <ns0:c r="M183" s="10" t="str">
        <ns0:f>IF(OR(ISBLANK(H183),ISBLANK(J183)),"",H183*J183/1000)</ns0:f>
      </ns0:c>
      <ns0:c r="N183" s="10" t="str">
        <ns0:f>IF(B183="Scope 2",IF(OR(ISBLANK(H183),ISBLANK(K183)),"",H183*K183/1000),M183)</ns0:f>
      </ns0:c>
      <ns0:c r="O183" s="7"/>
      <ns0:c r="P183" s="7"/>
      <ns0:c r="Q183" s="7"/>
      <ns0:c r="R183" s="7"/>
      <ns0:c r="S183" s="3" t="str">
        <ns0:f>IF(AND(B183="",C183=""),"",IF(COUNTIFS($W$4:$W$24,C183,$X$4:$X$24,B183)=1,"","Verifica Scope e categoria"))</ns0:f>
      </ns0:c>
      <ns0:c r="T183" s="3" t="n">
        <ns0:f>IF(COUNTA(A183:L183,O183:R183)=0,0,1)</ns0:f>
        <ns0:v>0</ns0:v>
      </ns0:c>
      <ns0:c r="U183" s="3" t="n">
        <ns0:f>IF(AND(ISNUMBER(H183),ISBLANK(J183)),1,0)</ns0:f>
        <ns0:v>0</ns0:v>
      </ns0:c>
      <ns0:c r="V183" s="3" t="n">
        <ns0:f>IF(AND(ISBLANK(H183),OR(ISNUMBER(J183),ISNUMBER(K183))),1,0)</ns0:f>
        <ns0:v>0</ns0:v>
      </ns0:c>
      <ns0:c r="W183" s="3"/>
      <ns0:c r="X183" s="3"/>
      <ns0:c r="Y183" s="2" t="n">
        <ns0:f>IF(AND(T183=1,ISBLANK(P183)),1,0)</ns0:f>
        <ns0:v>0</ns0:v>
      </ns0:c>
      <ns0:c r="Z183" s="2" t="n">
        <ns0:f>IF(AND(T183=1,R183&lt;&gt;"Revisionato"),1,0)</ns0:f>
        <ns0:v>0</ns0:v>
      </ns0:c>
      <ns0:c r="AA183" s="2" t="n">
        <ns0:f>IF(AND(B183="Scope 2",ISNUMBER(H183),ISBLANK(K183)),1,0)</ns0:f>
        <ns0:v>0</ns0:v>
      </ns0:c>
      <ns0:c r="AB183" s="2" t="n">
        <ns0:f>IF(LEN(S183)&gt;0,1,0)</ns0:f>
        <ns0:v>0</ns0:v>
      </ns0:c>
    </ns0:row>
    <ns0:row r="184" ht="15" hidden="0" customHeight="1">
      <ns0:c r="A184" s="7"/>
      <ns0:c r="B184" s="7"/>
      <ns0:c r="C184" s="7"/>
      <ns0:c r="D184" s="7"/>
      <ns0:c r="E184" s="7"/>
      <ns0:c r="F184" s="8"/>
      <ns0:c r="G184" s="8"/>
      <ns0:c r="H184" s="9"/>
      <ns0:c r="I184" s="9"/>
      <ns0:c r="J184" s="9"/>
      <ns0:c r="K184" s="9"/>
      <ns0:c r="L184" s="9"/>
      <ns0:c r="M184" s="10" t="str">
        <ns0:f>IF(OR(ISBLANK(H184),ISBLANK(J184)),"",H184*J184/1000)</ns0:f>
      </ns0:c>
      <ns0:c r="N184" s="10" t="str">
        <ns0:f>IF(B184="Scope 2",IF(OR(ISBLANK(H184),ISBLANK(K184)),"",H184*K184/1000),M184)</ns0:f>
      </ns0:c>
      <ns0:c r="O184" s="7"/>
      <ns0:c r="P184" s="7"/>
      <ns0:c r="Q184" s="7"/>
      <ns0:c r="R184" s="7"/>
      <ns0:c r="S184" s="3" t="str">
        <ns0:f>IF(AND(B184="",C184=""),"",IF(COUNTIFS($W$4:$W$24,C184,$X$4:$X$24,B184)=1,"","Verifica Scope e categoria"))</ns0:f>
      </ns0:c>
      <ns0:c r="T184" s="3" t="n">
        <ns0:f>IF(COUNTA(A184:L184,O184:R184)=0,0,1)</ns0:f>
        <ns0:v>0</ns0:v>
      </ns0:c>
      <ns0:c r="U184" s="3" t="n">
        <ns0:f>IF(AND(ISNUMBER(H184),ISBLANK(J184)),1,0)</ns0:f>
        <ns0:v>0</ns0:v>
      </ns0:c>
      <ns0:c r="V184" s="3" t="n">
        <ns0:f>IF(AND(ISBLANK(H184),OR(ISNUMBER(J184),ISNUMBER(K184))),1,0)</ns0:f>
        <ns0:v>0</ns0:v>
      </ns0:c>
      <ns0:c r="W184" s="3"/>
      <ns0:c r="X184" s="3"/>
      <ns0:c r="Y184" s="2" t="n">
        <ns0:f>IF(AND(T184=1,ISBLANK(P184)),1,0)</ns0:f>
        <ns0:v>0</ns0:v>
      </ns0:c>
      <ns0:c r="Z184" s="2" t="n">
        <ns0:f>IF(AND(T184=1,R184&lt;&gt;"Revisionato"),1,0)</ns0:f>
        <ns0:v>0</ns0:v>
      </ns0:c>
      <ns0:c r="AA184" s="2" t="n">
        <ns0:f>IF(AND(B184="Scope 2",ISNUMBER(H184),ISBLANK(K184)),1,0)</ns0:f>
        <ns0:v>0</ns0:v>
      </ns0:c>
      <ns0:c r="AB184" s="2" t="n">
        <ns0:f>IF(LEN(S184)&gt;0,1,0)</ns0:f>
        <ns0:v>0</ns0:v>
      </ns0:c>
    </ns0:row>
    <ns0:row r="185" ht="15" hidden="0" customHeight="1">
      <ns0:c r="A185" s="7"/>
      <ns0:c r="B185" s="7"/>
      <ns0:c r="C185" s="7"/>
      <ns0:c r="D185" s="7"/>
      <ns0:c r="E185" s="7"/>
      <ns0:c r="F185" s="8"/>
      <ns0:c r="G185" s="8"/>
      <ns0:c r="H185" s="9"/>
      <ns0:c r="I185" s="9"/>
      <ns0:c r="J185" s="9"/>
      <ns0:c r="K185" s="9"/>
      <ns0:c r="L185" s="9"/>
      <ns0:c r="M185" s="10" t="str">
        <ns0:f>IF(OR(ISBLANK(H185),ISBLANK(J185)),"",H185*J185/1000)</ns0:f>
      </ns0:c>
      <ns0:c r="N185" s="10" t="str">
        <ns0:f>IF(B185="Scope 2",IF(OR(ISBLANK(H185),ISBLANK(K185)),"",H185*K185/1000),M185)</ns0:f>
      </ns0:c>
      <ns0:c r="O185" s="7"/>
      <ns0:c r="P185" s="7"/>
      <ns0:c r="Q185" s="7"/>
      <ns0:c r="R185" s="7"/>
      <ns0:c r="S185" s="3" t="str">
        <ns0:f>IF(AND(B185="",C185=""),"",IF(COUNTIFS($W$4:$W$24,C185,$X$4:$X$24,B185)=1,"","Verifica Scope e categoria"))</ns0:f>
      </ns0:c>
      <ns0:c r="T185" s="3" t="n">
        <ns0:f>IF(COUNTA(A185:L185,O185:R185)=0,0,1)</ns0:f>
        <ns0:v>0</ns0:v>
      </ns0:c>
      <ns0:c r="U185" s="3" t="n">
        <ns0:f>IF(AND(ISNUMBER(H185),ISBLANK(J185)),1,0)</ns0:f>
        <ns0:v>0</ns0:v>
      </ns0:c>
      <ns0:c r="V185" s="3" t="n">
        <ns0:f>IF(AND(ISBLANK(H185),OR(ISNUMBER(J185),ISNUMBER(K185))),1,0)</ns0:f>
        <ns0:v>0</ns0:v>
      </ns0:c>
      <ns0:c r="W185" s="3"/>
      <ns0:c r="X185" s="3"/>
      <ns0:c r="Y185" s="2" t="n">
        <ns0:f>IF(AND(T185=1,ISBLANK(P185)),1,0)</ns0:f>
        <ns0:v>0</ns0:v>
      </ns0:c>
      <ns0:c r="Z185" s="2" t="n">
        <ns0:f>IF(AND(T185=1,R185&lt;&gt;"Revisionato"),1,0)</ns0:f>
        <ns0:v>0</ns0:v>
      </ns0:c>
      <ns0:c r="AA185" s="2" t="n">
        <ns0:f>IF(AND(B185="Scope 2",ISNUMBER(H185),ISBLANK(K185)),1,0)</ns0:f>
        <ns0:v>0</ns0:v>
      </ns0:c>
      <ns0:c r="AB185" s="2" t="n">
        <ns0:f>IF(LEN(S185)&gt;0,1,0)</ns0:f>
        <ns0:v>0</ns0:v>
      </ns0:c>
    </ns0:row>
    <ns0:row r="186" ht="15" hidden="0" customHeight="1">
      <ns0:c r="A186" s="7"/>
      <ns0:c r="B186" s="7"/>
      <ns0:c r="C186" s="7"/>
      <ns0:c r="D186" s="7"/>
      <ns0:c r="E186" s="7"/>
      <ns0:c r="F186" s="8"/>
      <ns0:c r="G186" s="8"/>
      <ns0:c r="H186" s="9"/>
      <ns0:c r="I186" s="9"/>
      <ns0:c r="J186" s="9"/>
      <ns0:c r="K186" s="9"/>
      <ns0:c r="L186" s="9"/>
      <ns0:c r="M186" s="10" t="str">
        <ns0:f>IF(OR(ISBLANK(H186),ISBLANK(J186)),"",H186*J186/1000)</ns0:f>
      </ns0:c>
      <ns0:c r="N186" s="10" t="str">
        <ns0:f>IF(B186="Scope 2",IF(OR(ISBLANK(H186),ISBLANK(K186)),"",H186*K186/1000),M186)</ns0:f>
      </ns0:c>
      <ns0:c r="O186" s="7"/>
      <ns0:c r="P186" s="7"/>
      <ns0:c r="Q186" s="7"/>
      <ns0:c r="R186" s="7"/>
      <ns0:c r="S186" s="3" t="str">
        <ns0:f>IF(AND(B186="",C186=""),"",IF(COUNTIFS($W$4:$W$24,C186,$X$4:$X$24,B186)=1,"","Verifica Scope e categoria"))</ns0:f>
      </ns0:c>
      <ns0:c r="T186" s="3" t="n">
        <ns0:f>IF(COUNTA(A186:L186,O186:R186)=0,0,1)</ns0:f>
        <ns0:v>0</ns0:v>
      </ns0:c>
      <ns0:c r="U186" s="3" t="n">
        <ns0:f>IF(AND(ISNUMBER(H186),ISBLANK(J186)),1,0)</ns0:f>
        <ns0:v>0</ns0:v>
      </ns0:c>
      <ns0:c r="V186" s="3" t="n">
        <ns0:f>IF(AND(ISBLANK(H186),OR(ISNUMBER(J186),ISNUMBER(K186))),1,0)</ns0:f>
        <ns0:v>0</ns0:v>
      </ns0:c>
      <ns0:c r="W186" s="3"/>
      <ns0:c r="X186" s="3"/>
      <ns0:c r="Y186" s="2" t="n">
        <ns0:f>IF(AND(T186=1,ISBLANK(P186)),1,0)</ns0:f>
        <ns0:v>0</ns0:v>
      </ns0:c>
      <ns0:c r="Z186" s="2" t="n">
        <ns0:f>IF(AND(T186=1,R186&lt;&gt;"Revisionato"),1,0)</ns0:f>
        <ns0:v>0</ns0:v>
      </ns0:c>
      <ns0:c r="AA186" s="2" t="n">
        <ns0:f>IF(AND(B186="Scope 2",ISNUMBER(H186),ISBLANK(K186)),1,0)</ns0:f>
        <ns0:v>0</ns0:v>
      </ns0:c>
      <ns0:c r="AB186" s="2" t="n">
        <ns0:f>IF(LEN(S186)&gt;0,1,0)</ns0:f>
        <ns0:v>0</ns0:v>
      </ns0:c>
    </ns0:row>
    <ns0:row r="187" ht="15" hidden="0" customHeight="1">
      <ns0:c r="A187" s="7"/>
      <ns0:c r="B187" s="7"/>
      <ns0:c r="C187" s="7"/>
      <ns0:c r="D187" s="7"/>
      <ns0:c r="E187" s="7"/>
      <ns0:c r="F187" s="8"/>
      <ns0:c r="G187" s="8"/>
      <ns0:c r="H187" s="9"/>
      <ns0:c r="I187" s="9"/>
      <ns0:c r="J187" s="9"/>
      <ns0:c r="K187" s="9"/>
      <ns0:c r="L187" s="9"/>
      <ns0:c r="M187" s="10" t="str">
        <ns0:f>IF(OR(ISBLANK(H187),ISBLANK(J187)),"",H187*J187/1000)</ns0:f>
      </ns0:c>
      <ns0:c r="N187" s="10" t="str">
        <ns0:f>IF(B187="Scope 2",IF(OR(ISBLANK(H187),ISBLANK(K187)),"",H187*K187/1000),M187)</ns0:f>
      </ns0:c>
      <ns0:c r="O187" s="7"/>
      <ns0:c r="P187" s="7"/>
      <ns0:c r="Q187" s="7"/>
      <ns0:c r="R187" s="7"/>
      <ns0:c r="S187" s="3" t="str">
        <ns0:f>IF(AND(B187="",C187=""),"",IF(COUNTIFS($W$4:$W$24,C187,$X$4:$X$24,B187)=1,"","Verifica Scope e categoria"))</ns0:f>
      </ns0:c>
      <ns0:c r="T187" s="3" t="n">
        <ns0:f>IF(COUNTA(A187:L187,O187:R187)=0,0,1)</ns0:f>
        <ns0:v>0</ns0:v>
      </ns0:c>
      <ns0:c r="U187" s="3" t="n">
        <ns0:f>IF(AND(ISNUMBER(H187),ISBLANK(J187)),1,0)</ns0:f>
        <ns0:v>0</ns0:v>
      </ns0:c>
      <ns0:c r="V187" s="3" t="n">
        <ns0:f>IF(AND(ISBLANK(H187),OR(ISNUMBER(J187),ISNUMBER(K187))),1,0)</ns0:f>
        <ns0:v>0</ns0:v>
      </ns0:c>
      <ns0:c r="W187" s="3"/>
      <ns0:c r="X187" s="3"/>
      <ns0:c r="Y187" s="2" t="n">
        <ns0:f>IF(AND(T187=1,ISBLANK(P187)),1,0)</ns0:f>
        <ns0:v>0</ns0:v>
      </ns0:c>
      <ns0:c r="Z187" s="2" t="n">
        <ns0:f>IF(AND(T187=1,R187&lt;&gt;"Revisionato"),1,0)</ns0:f>
        <ns0:v>0</ns0:v>
      </ns0:c>
      <ns0:c r="AA187" s="2" t="n">
        <ns0:f>IF(AND(B187="Scope 2",ISNUMBER(H187),ISBLANK(K187)),1,0)</ns0:f>
        <ns0:v>0</ns0:v>
      </ns0:c>
      <ns0:c r="AB187" s="2" t="n">
        <ns0:f>IF(LEN(S187)&gt;0,1,0)</ns0:f>
        <ns0:v>0</ns0:v>
      </ns0:c>
    </ns0:row>
    <ns0:row r="188" ht="15" hidden="0" customHeight="1">
      <ns0:c r="A188" s="7"/>
      <ns0:c r="B188" s="7"/>
      <ns0:c r="C188" s="7"/>
      <ns0:c r="D188" s="7"/>
      <ns0:c r="E188" s="7"/>
      <ns0:c r="F188" s="8"/>
      <ns0:c r="G188" s="8"/>
      <ns0:c r="H188" s="9"/>
      <ns0:c r="I188" s="9"/>
      <ns0:c r="J188" s="9"/>
      <ns0:c r="K188" s="9"/>
      <ns0:c r="L188" s="9"/>
      <ns0:c r="M188" s="10" t="str">
        <ns0:f>IF(OR(ISBLANK(H188),ISBLANK(J188)),"",H188*J188/1000)</ns0:f>
      </ns0:c>
      <ns0:c r="N188" s="10" t="str">
        <ns0:f>IF(B188="Scope 2",IF(OR(ISBLANK(H188),ISBLANK(K188)),"",H188*K188/1000),M188)</ns0:f>
      </ns0:c>
      <ns0:c r="O188" s="7"/>
      <ns0:c r="P188" s="7"/>
      <ns0:c r="Q188" s="7"/>
      <ns0:c r="R188" s="7"/>
      <ns0:c r="S188" s="3" t="str">
        <ns0:f>IF(AND(B188="",C188=""),"",IF(COUNTIFS($W$4:$W$24,C188,$X$4:$X$24,B188)=1,"","Verifica Scope e categoria"))</ns0:f>
      </ns0:c>
      <ns0:c r="T188" s="3" t="n">
        <ns0:f>IF(COUNTA(A188:L188,O188:R188)=0,0,1)</ns0:f>
        <ns0:v>0</ns0:v>
      </ns0:c>
      <ns0:c r="U188" s="3" t="n">
        <ns0:f>IF(AND(ISNUMBER(H188),ISBLANK(J188)),1,0)</ns0:f>
        <ns0:v>0</ns0:v>
      </ns0:c>
      <ns0:c r="V188" s="3" t="n">
        <ns0:f>IF(AND(ISBLANK(H188),OR(ISNUMBER(J188),ISNUMBER(K188))),1,0)</ns0:f>
        <ns0:v>0</ns0:v>
      </ns0:c>
      <ns0:c r="W188" s="3"/>
      <ns0:c r="X188" s="3"/>
      <ns0:c r="Y188" s="2" t="n">
        <ns0:f>IF(AND(T188=1,ISBLANK(P188)),1,0)</ns0:f>
        <ns0:v>0</ns0:v>
      </ns0:c>
      <ns0:c r="Z188" s="2" t="n">
        <ns0:f>IF(AND(T188=1,R188&lt;&gt;"Revisionato"),1,0)</ns0:f>
        <ns0:v>0</ns0:v>
      </ns0:c>
      <ns0:c r="AA188" s="2" t="n">
        <ns0:f>IF(AND(B188="Scope 2",ISNUMBER(H188),ISBLANK(K188)),1,0)</ns0:f>
        <ns0:v>0</ns0:v>
      </ns0:c>
      <ns0:c r="AB188" s="2" t="n">
        <ns0:f>IF(LEN(S188)&gt;0,1,0)</ns0:f>
        <ns0:v>0</ns0:v>
      </ns0:c>
    </ns0:row>
    <ns0:row r="189" ht="15" hidden="0" customHeight="1">
      <ns0:c r="A189" s="7"/>
      <ns0:c r="B189" s="7"/>
      <ns0:c r="C189" s="7"/>
      <ns0:c r="D189" s="7"/>
      <ns0:c r="E189" s="7"/>
      <ns0:c r="F189" s="8"/>
      <ns0:c r="G189" s="8"/>
      <ns0:c r="H189" s="9"/>
      <ns0:c r="I189" s="9"/>
      <ns0:c r="J189" s="9"/>
      <ns0:c r="K189" s="9"/>
      <ns0:c r="L189" s="9"/>
      <ns0:c r="M189" s="10" t="str">
        <ns0:f>IF(OR(ISBLANK(H189),ISBLANK(J189)),"",H189*J189/1000)</ns0:f>
      </ns0:c>
      <ns0:c r="N189" s="10" t="str">
        <ns0:f>IF(B189="Scope 2",IF(OR(ISBLANK(H189),ISBLANK(K189)),"",H189*K189/1000),M189)</ns0:f>
      </ns0:c>
      <ns0:c r="O189" s="7"/>
      <ns0:c r="P189" s="7"/>
      <ns0:c r="Q189" s="7"/>
      <ns0:c r="R189" s="7"/>
      <ns0:c r="S189" s="3" t="str">
        <ns0:f>IF(AND(B189="",C189=""),"",IF(COUNTIFS($W$4:$W$24,C189,$X$4:$X$24,B189)=1,"","Verifica Scope e categoria"))</ns0:f>
      </ns0:c>
      <ns0:c r="T189" s="3" t="n">
        <ns0:f>IF(COUNTA(A189:L189,O189:R189)=0,0,1)</ns0:f>
        <ns0:v>0</ns0:v>
      </ns0:c>
      <ns0:c r="U189" s="3" t="n">
        <ns0:f>IF(AND(ISNUMBER(H189),ISBLANK(J189)),1,0)</ns0:f>
        <ns0:v>0</ns0:v>
      </ns0:c>
      <ns0:c r="V189" s="3" t="n">
        <ns0:f>IF(AND(ISBLANK(H189),OR(ISNUMBER(J189),ISNUMBER(K189))),1,0)</ns0:f>
        <ns0:v>0</ns0:v>
      </ns0:c>
      <ns0:c r="W189" s="3"/>
      <ns0:c r="X189" s="3"/>
      <ns0:c r="Y189" s="2" t="n">
        <ns0:f>IF(AND(T189=1,ISBLANK(P189)),1,0)</ns0:f>
        <ns0:v>0</ns0:v>
      </ns0:c>
      <ns0:c r="Z189" s="2" t="n">
        <ns0:f>IF(AND(T189=1,R189&lt;&gt;"Revisionato"),1,0)</ns0:f>
        <ns0:v>0</ns0:v>
      </ns0:c>
      <ns0:c r="AA189" s="2" t="n">
        <ns0:f>IF(AND(B189="Scope 2",ISNUMBER(H189),ISBLANK(K189)),1,0)</ns0:f>
        <ns0:v>0</ns0:v>
      </ns0:c>
      <ns0:c r="AB189" s="2" t="n">
        <ns0:f>IF(LEN(S189)&gt;0,1,0)</ns0:f>
        <ns0:v>0</ns0:v>
      </ns0:c>
    </ns0:row>
    <ns0:row r="190" ht="15" hidden="0" customHeight="1">
      <ns0:c r="A190" s="7"/>
      <ns0:c r="B190" s="7"/>
      <ns0:c r="C190" s="7"/>
      <ns0:c r="D190" s="7"/>
      <ns0:c r="E190" s="7"/>
      <ns0:c r="F190" s="8"/>
      <ns0:c r="G190" s="8"/>
      <ns0:c r="H190" s="9"/>
      <ns0:c r="I190" s="9"/>
      <ns0:c r="J190" s="9"/>
      <ns0:c r="K190" s="9"/>
      <ns0:c r="L190" s="9"/>
      <ns0:c r="M190" s="10" t="str">
        <ns0:f>IF(OR(ISBLANK(H190),ISBLANK(J190)),"",H190*J190/1000)</ns0:f>
      </ns0:c>
      <ns0:c r="N190" s="10" t="str">
        <ns0:f>IF(B190="Scope 2",IF(OR(ISBLANK(H190),ISBLANK(K190)),"",H190*K190/1000),M190)</ns0:f>
      </ns0:c>
      <ns0:c r="O190" s="7"/>
      <ns0:c r="P190" s="7"/>
      <ns0:c r="Q190" s="7"/>
      <ns0:c r="R190" s="7"/>
      <ns0:c r="S190" s="3" t="str">
        <ns0:f>IF(AND(B190="",C190=""),"",IF(COUNTIFS($W$4:$W$24,C190,$X$4:$X$24,B190)=1,"","Verifica Scope e categoria"))</ns0:f>
      </ns0:c>
      <ns0:c r="T190" s="3" t="n">
        <ns0:f>IF(COUNTA(A190:L190,O190:R190)=0,0,1)</ns0:f>
        <ns0:v>0</ns0:v>
      </ns0:c>
      <ns0:c r="U190" s="3" t="n">
        <ns0:f>IF(AND(ISNUMBER(H190),ISBLANK(J190)),1,0)</ns0:f>
        <ns0:v>0</ns0:v>
      </ns0:c>
      <ns0:c r="V190" s="3" t="n">
        <ns0:f>IF(AND(ISBLANK(H190),OR(ISNUMBER(J190),ISNUMBER(K190))),1,0)</ns0:f>
        <ns0:v>0</ns0:v>
      </ns0:c>
      <ns0:c r="W190" s="3"/>
      <ns0:c r="X190" s="3"/>
      <ns0:c r="Y190" s="2" t="n">
        <ns0:f>IF(AND(T190=1,ISBLANK(P190)),1,0)</ns0:f>
        <ns0:v>0</ns0:v>
      </ns0:c>
      <ns0:c r="Z190" s="2" t="n">
        <ns0:f>IF(AND(T190=1,R190&lt;&gt;"Revisionato"),1,0)</ns0:f>
        <ns0:v>0</ns0:v>
      </ns0:c>
      <ns0:c r="AA190" s="2" t="n">
        <ns0:f>IF(AND(B190="Scope 2",ISNUMBER(H190),ISBLANK(K190)),1,0)</ns0:f>
        <ns0:v>0</ns0:v>
      </ns0:c>
      <ns0:c r="AB190" s="2" t="n">
        <ns0:f>IF(LEN(S190)&gt;0,1,0)</ns0:f>
        <ns0:v>0</ns0:v>
      </ns0:c>
    </ns0:row>
    <ns0:row r="191" ht="15" hidden="0" customHeight="1">
      <ns0:c r="A191" s="7"/>
      <ns0:c r="B191" s="7"/>
      <ns0:c r="C191" s="7"/>
      <ns0:c r="D191" s="7"/>
      <ns0:c r="E191" s="7"/>
      <ns0:c r="F191" s="8"/>
      <ns0:c r="G191" s="8"/>
      <ns0:c r="H191" s="9"/>
      <ns0:c r="I191" s="9"/>
      <ns0:c r="J191" s="9"/>
      <ns0:c r="K191" s="9"/>
      <ns0:c r="L191" s="9"/>
      <ns0:c r="M191" s="10" t="str">
        <ns0:f>IF(OR(ISBLANK(H191),ISBLANK(J191)),"",H191*J191/1000)</ns0:f>
      </ns0:c>
      <ns0:c r="N191" s="10" t="str">
        <ns0:f>IF(B191="Scope 2",IF(OR(ISBLANK(H191),ISBLANK(K191)),"",H191*K191/1000),M191)</ns0:f>
      </ns0:c>
      <ns0:c r="O191" s="7"/>
      <ns0:c r="P191" s="7"/>
      <ns0:c r="Q191" s="7"/>
      <ns0:c r="R191" s="7"/>
      <ns0:c r="S191" s="3" t="str">
        <ns0:f>IF(AND(B191="",C191=""),"",IF(COUNTIFS($W$4:$W$24,C191,$X$4:$X$24,B191)=1,"","Verifica Scope e categoria"))</ns0:f>
      </ns0:c>
      <ns0:c r="T191" s="3" t="n">
        <ns0:f>IF(COUNTA(A191:L191,O191:R191)=0,0,1)</ns0:f>
        <ns0:v>0</ns0:v>
      </ns0:c>
      <ns0:c r="U191" s="3" t="n">
        <ns0:f>IF(AND(ISNUMBER(H191),ISBLANK(J191)),1,0)</ns0:f>
        <ns0:v>0</ns0:v>
      </ns0:c>
      <ns0:c r="V191" s="3" t="n">
        <ns0:f>IF(AND(ISBLANK(H191),OR(ISNUMBER(J191),ISNUMBER(K191))),1,0)</ns0:f>
        <ns0:v>0</ns0:v>
      </ns0:c>
      <ns0:c r="W191" s="3"/>
      <ns0:c r="X191" s="3"/>
      <ns0:c r="Y191" s="2" t="n">
        <ns0:f>IF(AND(T191=1,ISBLANK(P191)),1,0)</ns0:f>
        <ns0:v>0</ns0:v>
      </ns0:c>
      <ns0:c r="Z191" s="2" t="n">
        <ns0:f>IF(AND(T191=1,R191&lt;&gt;"Revisionato"),1,0)</ns0:f>
        <ns0:v>0</ns0:v>
      </ns0:c>
      <ns0:c r="AA191" s="2" t="n">
        <ns0:f>IF(AND(B191="Scope 2",ISNUMBER(H191),ISBLANK(K191)),1,0)</ns0:f>
        <ns0:v>0</ns0:v>
      </ns0:c>
      <ns0:c r="AB191" s="2" t="n">
        <ns0:f>IF(LEN(S191)&gt;0,1,0)</ns0:f>
        <ns0:v>0</ns0:v>
      </ns0:c>
    </ns0:row>
    <ns0:row r="192" ht="15" hidden="0" customHeight="1">
      <ns0:c r="A192" s="7"/>
      <ns0:c r="B192" s="7"/>
      <ns0:c r="C192" s="7"/>
      <ns0:c r="D192" s="7"/>
      <ns0:c r="E192" s="7"/>
      <ns0:c r="F192" s="8"/>
      <ns0:c r="G192" s="8"/>
      <ns0:c r="H192" s="9"/>
      <ns0:c r="I192" s="9"/>
      <ns0:c r="J192" s="9"/>
      <ns0:c r="K192" s="9"/>
      <ns0:c r="L192" s="9"/>
      <ns0:c r="M192" s="10" t="str">
        <ns0:f>IF(OR(ISBLANK(H192),ISBLANK(J192)),"",H192*J192/1000)</ns0:f>
      </ns0:c>
      <ns0:c r="N192" s="10" t="str">
        <ns0:f>IF(B192="Scope 2",IF(OR(ISBLANK(H192),ISBLANK(K192)),"",H192*K192/1000),M192)</ns0:f>
      </ns0:c>
      <ns0:c r="O192" s="7"/>
      <ns0:c r="P192" s="7"/>
      <ns0:c r="Q192" s="7"/>
      <ns0:c r="R192" s="7"/>
      <ns0:c r="S192" s="3" t="str">
        <ns0:f>IF(AND(B192="",C192=""),"",IF(COUNTIFS($W$4:$W$24,C192,$X$4:$X$24,B192)=1,"","Verifica Scope e categoria"))</ns0:f>
      </ns0:c>
      <ns0:c r="T192" s="3" t="n">
        <ns0:f>IF(COUNTA(A192:L192,O192:R192)=0,0,1)</ns0:f>
        <ns0:v>0</ns0:v>
      </ns0:c>
      <ns0:c r="U192" s="3" t="n">
        <ns0:f>IF(AND(ISNUMBER(H192),ISBLANK(J192)),1,0)</ns0:f>
        <ns0:v>0</ns0:v>
      </ns0:c>
      <ns0:c r="V192" s="3" t="n">
        <ns0:f>IF(AND(ISBLANK(H192),OR(ISNUMBER(J192),ISNUMBER(K192))),1,0)</ns0:f>
        <ns0:v>0</ns0:v>
      </ns0:c>
      <ns0:c r="W192" s="3"/>
      <ns0:c r="X192" s="3"/>
      <ns0:c r="Y192" s="2" t="n">
        <ns0:f>IF(AND(T192=1,ISBLANK(P192)),1,0)</ns0:f>
        <ns0:v>0</ns0:v>
      </ns0:c>
      <ns0:c r="Z192" s="2" t="n">
        <ns0:f>IF(AND(T192=1,R192&lt;&gt;"Revisionato"),1,0)</ns0:f>
        <ns0:v>0</ns0:v>
      </ns0:c>
      <ns0:c r="AA192" s="2" t="n">
        <ns0:f>IF(AND(B192="Scope 2",ISNUMBER(H192),ISBLANK(K192)),1,0)</ns0:f>
        <ns0:v>0</ns0:v>
      </ns0:c>
      <ns0:c r="AB192" s="2" t="n">
        <ns0:f>IF(LEN(S192)&gt;0,1,0)</ns0:f>
        <ns0:v>0</ns0:v>
      </ns0:c>
    </ns0:row>
    <ns0:row r="193" ht="15" hidden="0" customHeight="1">
      <ns0:c r="A193" s="7"/>
      <ns0:c r="B193" s="7"/>
      <ns0:c r="C193" s="7"/>
      <ns0:c r="D193" s="7"/>
      <ns0:c r="E193" s="7"/>
      <ns0:c r="F193" s="8"/>
      <ns0:c r="G193" s="8"/>
      <ns0:c r="H193" s="9"/>
      <ns0:c r="I193" s="9"/>
      <ns0:c r="J193" s="9"/>
      <ns0:c r="K193" s="9"/>
      <ns0:c r="L193" s="9"/>
      <ns0:c r="M193" s="10" t="str">
        <ns0:f>IF(OR(ISBLANK(H193),ISBLANK(J193)),"",H193*J193/1000)</ns0:f>
      </ns0:c>
      <ns0:c r="N193" s="10" t="str">
        <ns0:f>IF(B193="Scope 2",IF(OR(ISBLANK(H193),ISBLANK(K193)),"",H193*K193/1000),M193)</ns0:f>
      </ns0:c>
      <ns0:c r="O193" s="7"/>
      <ns0:c r="P193" s="7"/>
      <ns0:c r="Q193" s="7"/>
      <ns0:c r="R193" s="7"/>
      <ns0:c r="S193" s="3" t="str">
        <ns0:f>IF(AND(B193="",C193=""),"",IF(COUNTIFS($W$4:$W$24,C193,$X$4:$X$24,B193)=1,"","Verifica Scope e categoria"))</ns0:f>
      </ns0:c>
      <ns0:c r="T193" s="3" t="n">
        <ns0:f>IF(COUNTA(A193:L193,O193:R193)=0,0,1)</ns0:f>
        <ns0:v>0</ns0:v>
      </ns0:c>
      <ns0:c r="U193" s="3" t="n">
        <ns0:f>IF(AND(ISNUMBER(H193),ISBLANK(J193)),1,0)</ns0:f>
        <ns0:v>0</ns0:v>
      </ns0:c>
      <ns0:c r="V193" s="3" t="n">
        <ns0:f>IF(AND(ISBLANK(H193),OR(ISNUMBER(J193),ISNUMBER(K193))),1,0)</ns0:f>
        <ns0:v>0</ns0:v>
      </ns0:c>
      <ns0:c r="W193" s="3"/>
      <ns0:c r="X193" s="3"/>
      <ns0:c r="Y193" s="2" t="n">
        <ns0:f>IF(AND(T193=1,ISBLANK(P193)),1,0)</ns0:f>
        <ns0:v>0</ns0:v>
      </ns0:c>
      <ns0:c r="Z193" s="2" t="n">
        <ns0:f>IF(AND(T193=1,R193&lt;&gt;"Revisionato"),1,0)</ns0:f>
        <ns0:v>0</ns0:v>
      </ns0:c>
      <ns0:c r="AA193" s="2" t="n">
        <ns0:f>IF(AND(B193="Scope 2",ISNUMBER(H193),ISBLANK(K193)),1,0)</ns0:f>
        <ns0:v>0</ns0:v>
      </ns0:c>
      <ns0:c r="AB193" s="2" t="n">
        <ns0:f>IF(LEN(S193)&gt;0,1,0)</ns0:f>
        <ns0:v>0</ns0:v>
      </ns0:c>
    </ns0:row>
    <ns0:row r="194" ht="15" hidden="0" customHeight="1">
      <ns0:c r="A194" s="7"/>
      <ns0:c r="B194" s="7"/>
      <ns0:c r="C194" s="7"/>
      <ns0:c r="D194" s="7"/>
      <ns0:c r="E194" s="7"/>
      <ns0:c r="F194" s="8"/>
      <ns0:c r="G194" s="8"/>
      <ns0:c r="H194" s="9"/>
      <ns0:c r="I194" s="9"/>
      <ns0:c r="J194" s="9"/>
      <ns0:c r="K194" s="9"/>
      <ns0:c r="L194" s="9"/>
      <ns0:c r="M194" s="10" t="str">
        <ns0:f>IF(OR(ISBLANK(H194),ISBLANK(J194)),"",H194*J194/1000)</ns0:f>
      </ns0:c>
      <ns0:c r="N194" s="10" t="str">
        <ns0:f>IF(B194="Scope 2",IF(OR(ISBLANK(H194),ISBLANK(K194)),"",H194*K194/1000),M194)</ns0:f>
      </ns0:c>
      <ns0:c r="O194" s="7"/>
      <ns0:c r="P194" s="7"/>
      <ns0:c r="Q194" s="7"/>
      <ns0:c r="R194" s="7"/>
      <ns0:c r="S194" s="3" t="str">
        <ns0:f>IF(AND(B194="",C194=""),"",IF(COUNTIFS($W$4:$W$24,C194,$X$4:$X$24,B194)=1,"","Verifica Scope e categoria"))</ns0:f>
      </ns0:c>
      <ns0:c r="T194" s="3" t="n">
        <ns0:f>IF(COUNTA(A194:L194,O194:R194)=0,0,1)</ns0:f>
        <ns0:v>0</ns0:v>
      </ns0:c>
      <ns0:c r="U194" s="3" t="n">
        <ns0:f>IF(AND(ISNUMBER(H194),ISBLANK(J194)),1,0)</ns0:f>
        <ns0:v>0</ns0:v>
      </ns0:c>
      <ns0:c r="V194" s="3" t="n">
        <ns0:f>IF(AND(ISBLANK(H194),OR(ISNUMBER(J194),ISNUMBER(K194))),1,0)</ns0:f>
        <ns0:v>0</ns0:v>
      </ns0:c>
      <ns0:c r="W194" s="3"/>
      <ns0:c r="X194" s="3"/>
      <ns0:c r="Y194" s="2" t="n">
        <ns0:f>IF(AND(T194=1,ISBLANK(P194)),1,0)</ns0:f>
        <ns0:v>0</ns0:v>
      </ns0:c>
      <ns0:c r="Z194" s="2" t="n">
        <ns0:f>IF(AND(T194=1,R194&lt;&gt;"Revisionato"),1,0)</ns0:f>
        <ns0:v>0</ns0:v>
      </ns0:c>
      <ns0:c r="AA194" s="2" t="n">
        <ns0:f>IF(AND(B194="Scope 2",ISNUMBER(H194),ISBLANK(K194)),1,0)</ns0:f>
        <ns0:v>0</ns0:v>
      </ns0:c>
      <ns0:c r="AB194" s="2" t="n">
        <ns0:f>IF(LEN(S194)&gt;0,1,0)</ns0:f>
        <ns0:v>0</ns0:v>
      </ns0:c>
    </ns0:row>
    <ns0:row r="195" ht="15" hidden="0" customHeight="1">
      <ns0:c r="A195" s="7"/>
      <ns0:c r="B195" s="7"/>
      <ns0:c r="C195" s="7"/>
      <ns0:c r="D195" s="7"/>
      <ns0:c r="E195" s="7"/>
      <ns0:c r="F195" s="8"/>
      <ns0:c r="G195" s="8"/>
      <ns0:c r="H195" s="9"/>
      <ns0:c r="I195" s="9"/>
      <ns0:c r="J195" s="9"/>
      <ns0:c r="K195" s="9"/>
      <ns0:c r="L195" s="9"/>
      <ns0:c r="M195" s="10" t="str">
        <ns0:f>IF(OR(ISBLANK(H195),ISBLANK(J195)),"",H195*J195/1000)</ns0:f>
      </ns0:c>
      <ns0:c r="N195" s="10" t="str">
        <ns0:f>IF(B195="Scope 2",IF(OR(ISBLANK(H195),ISBLANK(K195)),"",H195*K195/1000),M195)</ns0:f>
      </ns0:c>
      <ns0:c r="O195" s="7"/>
      <ns0:c r="P195" s="7"/>
      <ns0:c r="Q195" s="7"/>
      <ns0:c r="R195" s="7"/>
      <ns0:c r="S195" s="3" t="str">
        <ns0:f>IF(AND(B195="",C195=""),"",IF(COUNTIFS($W$4:$W$24,C195,$X$4:$X$24,B195)=1,"","Verifica Scope e categoria"))</ns0:f>
      </ns0:c>
      <ns0:c r="T195" s="3" t="n">
        <ns0:f>IF(COUNTA(A195:L195,O195:R195)=0,0,1)</ns0:f>
        <ns0:v>0</ns0:v>
      </ns0:c>
      <ns0:c r="U195" s="3" t="n">
        <ns0:f>IF(AND(ISNUMBER(H195),ISBLANK(J195)),1,0)</ns0:f>
        <ns0:v>0</ns0:v>
      </ns0:c>
      <ns0:c r="V195" s="3" t="n">
        <ns0:f>IF(AND(ISBLANK(H195),OR(ISNUMBER(J195),ISNUMBER(K195))),1,0)</ns0:f>
        <ns0:v>0</ns0:v>
      </ns0:c>
      <ns0:c r="W195" s="3"/>
      <ns0:c r="X195" s="3"/>
      <ns0:c r="Y195" s="2" t="n">
        <ns0:f>IF(AND(T195=1,ISBLANK(P195)),1,0)</ns0:f>
        <ns0:v>0</ns0:v>
      </ns0:c>
      <ns0:c r="Z195" s="2" t="n">
        <ns0:f>IF(AND(T195=1,R195&lt;&gt;"Revisionato"),1,0)</ns0:f>
        <ns0:v>0</ns0:v>
      </ns0:c>
      <ns0:c r="AA195" s="2" t="n">
        <ns0:f>IF(AND(B195="Scope 2",ISNUMBER(H195),ISBLANK(K195)),1,0)</ns0:f>
        <ns0:v>0</ns0:v>
      </ns0:c>
      <ns0:c r="AB195" s="2" t="n">
        <ns0:f>IF(LEN(S195)&gt;0,1,0)</ns0:f>
        <ns0:v>0</ns0:v>
      </ns0:c>
    </ns0:row>
    <ns0:row r="196" ht="15" hidden="0" customHeight="1">
      <ns0:c r="A196" s="7"/>
      <ns0:c r="B196" s="7"/>
      <ns0:c r="C196" s="7"/>
      <ns0:c r="D196" s="7"/>
      <ns0:c r="E196" s="7"/>
      <ns0:c r="F196" s="8"/>
      <ns0:c r="G196" s="8"/>
      <ns0:c r="H196" s="9"/>
      <ns0:c r="I196" s="9"/>
      <ns0:c r="J196" s="9"/>
      <ns0:c r="K196" s="9"/>
      <ns0:c r="L196" s="9"/>
      <ns0:c r="M196" s="10" t="str">
        <ns0:f>IF(OR(ISBLANK(H196),ISBLANK(J196)),"",H196*J196/1000)</ns0:f>
      </ns0:c>
      <ns0:c r="N196" s="10" t="str">
        <ns0:f>IF(B196="Scope 2",IF(OR(ISBLANK(H196),ISBLANK(K196)),"",H196*K196/1000),M196)</ns0:f>
      </ns0:c>
      <ns0:c r="O196" s="7"/>
      <ns0:c r="P196" s="7"/>
      <ns0:c r="Q196" s="7"/>
      <ns0:c r="R196" s="7"/>
      <ns0:c r="S196" s="3" t="str">
        <ns0:f>IF(AND(B196="",C196=""),"",IF(COUNTIFS($W$4:$W$24,C196,$X$4:$X$24,B196)=1,"","Verifica Scope e categoria"))</ns0:f>
      </ns0:c>
      <ns0:c r="T196" s="3" t="n">
        <ns0:f>IF(COUNTA(A196:L196,O196:R196)=0,0,1)</ns0:f>
        <ns0:v>0</ns0:v>
      </ns0:c>
      <ns0:c r="U196" s="3" t="n">
        <ns0:f>IF(AND(ISNUMBER(H196),ISBLANK(J196)),1,0)</ns0:f>
        <ns0:v>0</ns0:v>
      </ns0:c>
      <ns0:c r="V196" s="3" t="n">
        <ns0:f>IF(AND(ISBLANK(H196),OR(ISNUMBER(J196),ISNUMBER(K196))),1,0)</ns0:f>
        <ns0:v>0</ns0:v>
      </ns0:c>
      <ns0:c r="W196" s="3"/>
      <ns0:c r="X196" s="3"/>
      <ns0:c r="Y196" s="2" t="n">
        <ns0:f>IF(AND(T196=1,ISBLANK(P196)),1,0)</ns0:f>
        <ns0:v>0</ns0:v>
      </ns0:c>
      <ns0:c r="Z196" s="2" t="n">
        <ns0:f>IF(AND(T196=1,R196&lt;&gt;"Revisionato"),1,0)</ns0:f>
        <ns0:v>0</ns0:v>
      </ns0:c>
      <ns0:c r="AA196" s="2" t="n">
        <ns0:f>IF(AND(B196="Scope 2",ISNUMBER(H196),ISBLANK(K196)),1,0)</ns0:f>
        <ns0:v>0</ns0:v>
      </ns0:c>
      <ns0:c r="AB196" s="2" t="n">
        <ns0:f>IF(LEN(S196)&gt;0,1,0)</ns0:f>
        <ns0:v>0</ns0:v>
      </ns0:c>
    </ns0:row>
    <ns0:row r="197" ht="15" hidden="0" customHeight="1">
      <ns0:c r="A197" s="7"/>
      <ns0:c r="B197" s="7"/>
      <ns0:c r="C197" s="7"/>
      <ns0:c r="D197" s="7"/>
      <ns0:c r="E197" s="7"/>
      <ns0:c r="F197" s="8"/>
      <ns0:c r="G197" s="8"/>
      <ns0:c r="H197" s="9"/>
      <ns0:c r="I197" s="9"/>
      <ns0:c r="J197" s="9"/>
      <ns0:c r="K197" s="9"/>
      <ns0:c r="L197" s="9"/>
      <ns0:c r="M197" s="10" t="str">
        <ns0:f>IF(OR(ISBLANK(H197),ISBLANK(J197)),"",H197*J197/1000)</ns0:f>
      </ns0:c>
      <ns0:c r="N197" s="10" t="str">
        <ns0:f>IF(B197="Scope 2",IF(OR(ISBLANK(H197),ISBLANK(K197)),"",H197*K197/1000),M197)</ns0:f>
      </ns0:c>
      <ns0:c r="O197" s="7"/>
      <ns0:c r="P197" s="7"/>
      <ns0:c r="Q197" s="7"/>
      <ns0:c r="R197" s="7"/>
      <ns0:c r="S197" s="3" t="str">
        <ns0:f>IF(AND(B197="",C197=""),"",IF(COUNTIFS($W$4:$W$24,C197,$X$4:$X$24,B197)=1,"","Verifica Scope e categoria"))</ns0:f>
      </ns0:c>
      <ns0:c r="T197" s="3" t="n">
        <ns0:f>IF(COUNTA(A197:L197,O197:R197)=0,0,1)</ns0:f>
        <ns0:v>0</ns0:v>
      </ns0:c>
      <ns0:c r="U197" s="3" t="n">
        <ns0:f>IF(AND(ISNUMBER(H197),ISBLANK(J197)),1,0)</ns0:f>
        <ns0:v>0</ns0:v>
      </ns0:c>
      <ns0:c r="V197" s="3" t="n">
        <ns0:f>IF(AND(ISBLANK(H197),OR(ISNUMBER(J197),ISNUMBER(K197))),1,0)</ns0:f>
        <ns0:v>0</ns0:v>
      </ns0:c>
      <ns0:c r="W197" s="3"/>
      <ns0:c r="X197" s="3"/>
      <ns0:c r="Y197" s="2" t="n">
        <ns0:f>IF(AND(T197=1,ISBLANK(P197)),1,0)</ns0:f>
        <ns0:v>0</ns0:v>
      </ns0:c>
      <ns0:c r="Z197" s="2" t="n">
        <ns0:f>IF(AND(T197=1,R197&lt;&gt;"Revisionato"),1,0)</ns0:f>
        <ns0:v>0</ns0:v>
      </ns0:c>
      <ns0:c r="AA197" s="2" t="n">
        <ns0:f>IF(AND(B197="Scope 2",ISNUMBER(H197),ISBLANK(K197)),1,0)</ns0:f>
        <ns0:v>0</ns0:v>
      </ns0:c>
      <ns0:c r="AB197" s="2" t="n">
        <ns0:f>IF(LEN(S197)&gt;0,1,0)</ns0:f>
        <ns0:v>0</ns0:v>
      </ns0:c>
    </ns0:row>
    <ns0:row r="198" ht="15" hidden="0" customHeight="1">
      <ns0:c r="A198" s="7"/>
      <ns0:c r="B198" s="7"/>
      <ns0:c r="C198" s="7"/>
      <ns0:c r="D198" s="7"/>
      <ns0:c r="E198" s="7"/>
      <ns0:c r="F198" s="8"/>
      <ns0:c r="G198" s="8"/>
      <ns0:c r="H198" s="9"/>
      <ns0:c r="I198" s="9"/>
      <ns0:c r="J198" s="9"/>
      <ns0:c r="K198" s="9"/>
      <ns0:c r="L198" s="9"/>
      <ns0:c r="M198" s="10" t="str">
        <ns0:f>IF(OR(ISBLANK(H198),ISBLANK(J198)),"",H198*J198/1000)</ns0:f>
      </ns0:c>
      <ns0:c r="N198" s="10" t="str">
        <ns0:f>IF(B198="Scope 2",IF(OR(ISBLANK(H198),ISBLANK(K198)),"",H198*K198/1000),M198)</ns0:f>
      </ns0:c>
      <ns0:c r="O198" s="7"/>
      <ns0:c r="P198" s="7"/>
      <ns0:c r="Q198" s="7"/>
      <ns0:c r="R198" s="7"/>
      <ns0:c r="S198" s="3" t="str">
        <ns0:f>IF(AND(B198="",C198=""),"",IF(COUNTIFS($W$4:$W$24,C198,$X$4:$X$24,B198)=1,"","Verifica Scope e categoria"))</ns0:f>
      </ns0:c>
      <ns0:c r="T198" s="3" t="n">
        <ns0:f>IF(COUNTA(A198:L198,O198:R198)=0,0,1)</ns0:f>
        <ns0:v>0</ns0:v>
      </ns0:c>
      <ns0:c r="U198" s="3" t="n">
        <ns0:f>IF(AND(ISNUMBER(H198),ISBLANK(J198)),1,0)</ns0:f>
        <ns0:v>0</ns0:v>
      </ns0:c>
      <ns0:c r="V198" s="3" t="n">
        <ns0:f>IF(AND(ISBLANK(H198),OR(ISNUMBER(J198),ISNUMBER(K198))),1,0)</ns0:f>
        <ns0:v>0</ns0:v>
      </ns0:c>
      <ns0:c r="W198" s="3"/>
      <ns0:c r="X198" s="3"/>
      <ns0:c r="Y198" s="2" t="n">
        <ns0:f>IF(AND(T198=1,ISBLANK(P198)),1,0)</ns0:f>
        <ns0:v>0</ns0:v>
      </ns0:c>
      <ns0:c r="Z198" s="2" t="n">
        <ns0:f>IF(AND(T198=1,R198&lt;&gt;"Revisionato"),1,0)</ns0:f>
        <ns0:v>0</ns0:v>
      </ns0:c>
      <ns0:c r="AA198" s="2" t="n">
        <ns0:f>IF(AND(B198="Scope 2",ISNUMBER(H198),ISBLANK(K198)),1,0)</ns0:f>
        <ns0:v>0</ns0:v>
      </ns0:c>
      <ns0:c r="AB198" s="2" t="n">
        <ns0:f>IF(LEN(S198)&gt;0,1,0)</ns0:f>
        <ns0:v>0</ns0:v>
      </ns0:c>
    </ns0:row>
    <ns0:row r="199" ht="15" hidden="0" customHeight="1">
      <ns0:c r="A199" s="7"/>
      <ns0:c r="B199" s="7"/>
      <ns0:c r="C199" s="7"/>
      <ns0:c r="D199" s="7"/>
      <ns0:c r="E199" s="7"/>
      <ns0:c r="F199" s="8"/>
      <ns0:c r="G199" s="8"/>
      <ns0:c r="H199" s="9"/>
      <ns0:c r="I199" s="9"/>
      <ns0:c r="J199" s="9"/>
      <ns0:c r="K199" s="9"/>
      <ns0:c r="L199" s="9"/>
      <ns0:c r="M199" s="10" t="str">
        <ns0:f>IF(OR(ISBLANK(H199),ISBLANK(J199)),"",H199*J199/1000)</ns0:f>
      </ns0:c>
      <ns0:c r="N199" s="10" t="str">
        <ns0:f>IF(B199="Scope 2",IF(OR(ISBLANK(H199),ISBLANK(K199)),"",H199*K199/1000),M199)</ns0:f>
      </ns0:c>
      <ns0:c r="O199" s="7"/>
      <ns0:c r="P199" s="7"/>
      <ns0:c r="Q199" s="7"/>
      <ns0:c r="R199" s="7"/>
      <ns0:c r="S199" s="3" t="str">
        <ns0:f>IF(AND(B199="",C199=""),"",IF(COUNTIFS($W$4:$W$24,C199,$X$4:$X$24,B199)=1,"","Verifica Scope e categoria"))</ns0:f>
      </ns0:c>
      <ns0:c r="T199" s="3" t="n">
        <ns0:f>IF(COUNTA(A199:L199,O199:R199)=0,0,1)</ns0:f>
        <ns0:v>0</ns0:v>
      </ns0:c>
      <ns0:c r="U199" s="3" t="n">
        <ns0:f>IF(AND(ISNUMBER(H199),ISBLANK(J199)),1,0)</ns0:f>
        <ns0:v>0</ns0:v>
      </ns0:c>
      <ns0:c r="V199" s="3" t="n">
        <ns0:f>IF(AND(ISBLANK(H199),OR(ISNUMBER(J199),ISNUMBER(K199))),1,0)</ns0:f>
        <ns0:v>0</ns0:v>
      </ns0:c>
      <ns0:c r="W199" s="3"/>
      <ns0:c r="X199" s="3"/>
      <ns0:c r="Y199" s="2" t="n">
        <ns0:f>IF(AND(T199=1,ISBLANK(P199)),1,0)</ns0:f>
        <ns0:v>0</ns0:v>
      </ns0:c>
      <ns0:c r="Z199" s="2" t="n">
        <ns0:f>IF(AND(T199=1,R199&lt;&gt;"Revisionato"),1,0)</ns0:f>
        <ns0:v>0</ns0:v>
      </ns0:c>
      <ns0:c r="AA199" s="2" t="n">
        <ns0:f>IF(AND(B199="Scope 2",ISNUMBER(H199),ISBLANK(K199)),1,0)</ns0:f>
        <ns0:v>0</ns0:v>
      </ns0:c>
      <ns0:c r="AB199" s="2" t="n">
        <ns0:f>IF(LEN(S199)&gt;0,1,0)</ns0:f>
        <ns0:v>0</ns0:v>
      </ns0:c>
    </ns0:row>
    <ns0:row r="200" ht="15" hidden="0" customHeight="1">
      <ns0:c r="A200" s="7"/>
      <ns0:c r="B200" s="7"/>
      <ns0:c r="C200" s="7"/>
      <ns0:c r="D200" s="7"/>
      <ns0:c r="E200" s="7"/>
      <ns0:c r="F200" s="8"/>
      <ns0:c r="G200" s="8"/>
      <ns0:c r="H200" s="9"/>
      <ns0:c r="I200" s="9"/>
      <ns0:c r="J200" s="9"/>
      <ns0:c r="K200" s="9"/>
      <ns0:c r="L200" s="9"/>
      <ns0:c r="M200" s="10" t="str">
        <ns0:f>IF(OR(ISBLANK(H200),ISBLANK(J200)),"",H200*J200/1000)</ns0:f>
      </ns0:c>
      <ns0:c r="N200" s="10" t="str">
        <ns0:f>IF(B200="Scope 2",IF(OR(ISBLANK(H200),ISBLANK(K200)),"",H200*K200/1000),M200)</ns0:f>
      </ns0:c>
      <ns0:c r="O200" s="7"/>
      <ns0:c r="P200" s="7"/>
      <ns0:c r="Q200" s="7"/>
      <ns0:c r="R200" s="7"/>
      <ns0:c r="S200" s="3" t="str">
        <ns0:f>IF(AND(B200="",C200=""),"",IF(COUNTIFS($W$4:$W$24,C200,$X$4:$X$24,B200)=1,"","Verifica Scope e categoria"))</ns0:f>
      </ns0:c>
      <ns0:c r="T200" s="3" t="n">
        <ns0:f>IF(COUNTA(A200:L200,O200:R200)=0,0,1)</ns0:f>
        <ns0:v>0</ns0:v>
      </ns0:c>
      <ns0:c r="U200" s="3" t="n">
        <ns0:f>IF(AND(ISNUMBER(H200),ISBLANK(J200)),1,0)</ns0:f>
        <ns0:v>0</ns0:v>
      </ns0:c>
      <ns0:c r="V200" s="3" t="n">
        <ns0:f>IF(AND(ISBLANK(H200),OR(ISNUMBER(J200),ISNUMBER(K200))),1,0)</ns0:f>
        <ns0:v>0</ns0:v>
      </ns0:c>
      <ns0:c r="W200" s="3"/>
      <ns0:c r="X200" s="3"/>
      <ns0:c r="Y200" s="2" t="n">
        <ns0:f>IF(AND(T200=1,ISBLANK(P200)),1,0)</ns0:f>
        <ns0:v>0</ns0:v>
      </ns0:c>
      <ns0:c r="Z200" s="2" t="n">
        <ns0:f>IF(AND(T200=1,R200&lt;&gt;"Revisionato"),1,0)</ns0:f>
        <ns0:v>0</ns0:v>
      </ns0:c>
      <ns0:c r="AA200" s="2" t="n">
        <ns0:f>IF(AND(B200="Scope 2",ISNUMBER(H200),ISBLANK(K200)),1,0)</ns0:f>
        <ns0:v>0</ns0:v>
      </ns0:c>
      <ns0:c r="AB200" s="2" t="n">
        <ns0:f>IF(LEN(S200)&gt;0,1,0)</ns0:f>
        <ns0:v>0</ns0:v>
      </ns0:c>
    </ns0:row>
    <ns0:row r="201" ht="15" hidden="0" customHeight="1">
      <ns0:c r="A201" s="7"/>
      <ns0:c r="B201" s="7"/>
      <ns0:c r="C201" s="7"/>
      <ns0:c r="D201" s="7"/>
      <ns0:c r="E201" s="7"/>
      <ns0:c r="F201" s="8"/>
      <ns0:c r="G201" s="8"/>
      <ns0:c r="H201" s="9"/>
      <ns0:c r="I201" s="9"/>
      <ns0:c r="J201" s="9"/>
      <ns0:c r="K201" s="9"/>
      <ns0:c r="L201" s="9"/>
      <ns0:c r="M201" s="10" t="str">
        <ns0:f>IF(OR(ISBLANK(H201),ISBLANK(J201)),"",H201*J201/1000)</ns0:f>
      </ns0:c>
      <ns0:c r="N201" s="10" t="str">
        <ns0:f>IF(B201="Scope 2",IF(OR(ISBLANK(H201),ISBLANK(K201)),"",H201*K201/1000),M201)</ns0:f>
      </ns0:c>
      <ns0:c r="O201" s="7"/>
      <ns0:c r="P201" s="7"/>
      <ns0:c r="Q201" s="7"/>
      <ns0:c r="R201" s="7"/>
      <ns0:c r="S201" s="3" t="str">
        <ns0:f>IF(AND(B201="",C201=""),"",IF(COUNTIFS($W$4:$W$24,C201,$X$4:$X$24,B201)=1,"","Verifica Scope e categoria"))</ns0:f>
      </ns0:c>
      <ns0:c r="T201" s="3" t="n">
        <ns0:f>IF(COUNTA(A201:L201,O201:R201)=0,0,1)</ns0:f>
        <ns0:v>0</ns0:v>
      </ns0:c>
      <ns0:c r="U201" s="3" t="n">
        <ns0:f>IF(AND(ISNUMBER(H201),ISBLANK(J201)),1,0)</ns0:f>
        <ns0:v>0</ns0:v>
      </ns0:c>
      <ns0:c r="V201" s="3" t="n">
        <ns0:f>IF(AND(ISBLANK(H201),OR(ISNUMBER(J201),ISNUMBER(K201))),1,0)</ns0:f>
        <ns0:v>0</ns0:v>
      </ns0:c>
      <ns0:c r="W201" s="3"/>
      <ns0:c r="X201" s="3"/>
      <ns0:c r="Y201" s="2" t="n">
        <ns0:f>IF(AND(T201=1,ISBLANK(P201)),1,0)</ns0:f>
        <ns0:v>0</ns0:v>
      </ns0:c>
      <ns0:c r="Z201" s="2" t="n">
        <ns0:f>IF(AND(T201=1,R201&lt;&gt;"Revisionato"),1,0)</ns0:f>
        <ns0:v>0</ns0:v>
      </ns0:c>
      <ns0:c r="AA201" s="2" t="n">
        <ns0:f>IF(AND(B201="Scope 2",ISNUMBER(H201),ISBLANK(K201)),1,0)</ns0:f>
        <ns0:v>0</ns0:v>
      </ns0:c>
      <ns0:c r="AB201" s="2" t="n">
        <ns0:f>IF(LEN(S201)&gt;0,1,0)</ns0:f>
        <ns0:v>0</ns0:v>
      </ns0:c>
    </ns0:row>
    <ns0:row r="202" ht="15" hidden="0" customHeight="1">
      <ns0:c r="A202" s="7"/>
      <ns0:c r="B202" s="7"/>
      <ns0:c r="C202" s="7"/>
      <ns0:c r="D202" s="7"/>
      <ns0:c r="E202" s="7"/>
      <ns0:c r="F202" s="8"/>
      <ns0:c r="G202" s="8"/>
      <ns0:c r="H202" s="9"/>
      <ns0:c r="I202" s="9"/>
      <ns0:c r="J202" s="9"/>
      <ns0:c r="K202" s="9"/>
      <ns0:c r="L202" s="9"/>
      <ns0:c r="M202" s="10" t="str">
        <ns0:f>IF(OR(ISBLANK(H202),ISBLANK(J202)),"",H202*J202/1000)</ns0:f>
      </ns0:c>
      <ns0:c r="N202" s="10" t="str">
        <ns0:f>IF(B202="Scope 2",IF(OR(ISBLANK(H202),ISBLANK(K202)),"",H202*K202/1000),M202)</ns0:f>
      </ns0:c>
      <ns0:c r="O202" s="7"/>
      <ns0:c r="P202" s="7"/>
      <ns0:c r="Q202" s="7"/>
      <ns0:c r="R202" s="7"/>
      <ns0:c r="S202" s="3" t="str">
        <ns0:f>IF(AND(B202="",C202=""),"",IF(COUNTIFS($W$4:$W$24,C202,$X$4:$X$24,B202)=1,"","Verifica Scope e categoria"))</ns0:f>
      </ns0:c>
      <ns0:c r="T202" s="3" t="n">
        <ns0:f>IF(COUNTA(A202:L202,O202:R202)=0,0,1)</ns0:f>
        <ns0:v>0</ns0:v>
      </ns0:c>
      <ns0:c r="U202" s="3" t="n">
        <ns0:f>IF(AND(ISNUMBER(H202),ISBLANK(J202)),1,0)</ns0:f>
        <ns0:v>0</ns0:v>
      </ns0:c>
      <ns0:c r="V202" s="3" t="n">
        <ns0:f>IF(AND(ISBLANK(H202),OR(ISNUMBER(J202),ISNUMBER(K202))),1,0)</ns0:f>
        <ns0:v>0</ns0:v>
      </ns0:c>
      <ns0:c r="W202" s="3"/>
      <ns0:c r="X202" s="3"/>
      <ns0:c r="Y202" s="2" t="n">
        <ns0:f>IF(AND(T202=1,ISBLANK(P202)),1,0)</ns0:f>
        <ns0:v>0</ns0:v>
      </ns0:c>
      <ns0:c r="Z202" s="2" t="n">
        <ns0:f>IF(AND(T202=1,R202&lt;&gt;"Revisionato"),1,0)</ns0:f>
        <ns0:v>0</ns0:v>
      </ns0:c>
      <ns0:c r="AA202" s="2" t="n">
        <ns0:f>IF(AND(B202="Scope 2",ISNUMBER(H202),ISBLANK(K202)),1,0)</ns0:f>
        <ns0:v>0</ns0:v>
      </ns0:c>
      <ns0:c r="AB202" s="2" t="n">
        <ns0:f>IF(LEN(S202)&gt;0,1,0)</ns0:f>
        <ns0:v>0</ns0:v>
      </ns0:c>
    </ns0:row>
    <ns0:row r="203" ht="15" hidden="0" customHeight="1">
      <ns0:c r="A203" s="7"/>
      <ns0:c r="B203" s="7"/>
      <ns0:c r="C203" s="7"/>
      <ns0:c r="D203" s="7"/>
      <ns0:c r="E203" s="7"/>
      <ns0:c r="F203" s="8"/>
      <ns0:c r="G203" s="8"/>
      <ns0:c r="H203" s="9"/>
      <ns0:c r="I203" s="9"/>
      <ns0:c r="J203" s="9"/>
      <ns0:c r="K203" s="9"/>
      <ns0:c r="L203" s="9"/>
      <ns0:c r="M203" s="10" t="str">
        <ns0:f>IF(OR(ISBLANK(H203),ISBLANK(J203)),"",H203*J203/1000)</ns0:f>
      </ns0:c>
      <ns0:c r="N203" s="10" t="str">
        <ns0:f>IF(B203="Scope 2",IF(OR(ISBLANK(H203),ISBLANK(K203)),"",H203*K203/1000),M203)</ns0:f>
      </ns0:c>
      <ns0:c r="O203" s="7"/>
      <ns0:c r="P203" s="7"/>
      <ns0:c r="Q203" s="7"/>
      <ns0:c r="R203" s="7"/>
      <ns0:c r="S203" s="3" t="str">
        <ns0:f>IF(AND(B203="",C203=""),"",IF(COUNTIFS($W$4:$W$24,C203,$X$4:$X$24,B203)=1,"","Verifica Scope e categoria"))</ns0:f>
      </ns0:c>
      <ns0:c r="T203" s="3" t="n">
        <ns0:f>IF(COUNTA(A203:L203,O203:R203)=0,0,1)</ns0:f>
        <ns0:v>0</ns0:v>
      </ns0:c>
      <ns0:c r="U203" s="3" t="n">
        <ns0:f>IF(AND(ISNUMBER(H203),ISBLANK(J203)),1,0)</ns0:f>
        <ns0:v>0</ns0:v>
      </ns0:c>
      <ns0:c r="V203" s="3" t="n">
        <ns0:f>IF(AND(ISBLANK(H203),OR(ISNUMBER(J203),ISNUMBER(K203))),1,0)</ns0:f>
        <ns0:v>0</ns0:v>
      </ns0:c>
      <ns0:c r="W203" s="3"/>
      <ns0:c r="X203" s="3"/>
      <ns0:c r="Y203" s="2" t="n">
        <ns0:f>IF(AND(T203=1,ISBLANK(P203)),1,0)</ns0:f>
        <ns0:v>0</ns0:v>
      </ns0:c>
      <ns0:c r="Z203" s="2" t="n">
        <ns0:f>IF(AND(T203=1,R203&lt;&gt;"Revisionato"),1,0)</ns0:f>
        <ns0:v>0</ns0:v>
      </ns0:c>
      <ns0:c r="AA203" s="2" t="n">
        <ns0:f>IF(AND(B203="Scope 2",ISNUMBER(H203),ISBLANK(K203)),1,0)</ns0:f>
        <ns0:v>0</ns0:v>
      </ns0:c>
      <ns0:c r="AB203" s="2" t="n">
        <ns0:f>IF(LEN(S203)&gt;0,1,0)</ns0:f>
        <ns0:v>0</ns0:v>
      </ns0:c>
    </ns0:row>
    <ns0:row r="204" ht="15" hidden="0" customHeight="1">
      <ns0:c r="A204" s="7"/>
      <ns0:c r="B204" s="7"/>
      <ns0:c r="C204" s="7"/>
      <ns0:c r="D204" s="7"/>
      <ns0:c r="E204" s="7"/>
      <ns0:c r="F204" s="8"/>
      <ns0:c r="G204" s="8"/>
      <ns0:c r="H204" s="9"/>
      <ns0:c r="I204" s="9"/>
      <ns0:c r="J204" s="9"/>
      <ns0:c r="K204" s="9"/>
      <ns0:c r="L204" s="9"/>
      <ns0:c r="M204" s="10" t="str">
        <ns0:f>IF(OR(ISBLANK(H204),ISBLANK(J204)),"",H204*J204/1000)</ns0:f>
      </ns0:c>
      <ns0:c r="N204" s="10" t="str">
        <ns0:f>IF(B204="Scope 2",IF(OR(ISBLANK(H204),ISBLANK(K204)),"",H204*K204/1000),M204)</ns0:f>
      </ns0:c>
      <ns0:c r="O204" s="7"/>
      <ns0:c r="P204" s="7"/>
      <ns0:c r="Q204" s="7"/>
      <ns0:c r="R204" s="7"/>
      <ns0:c r="S204" s="3" t="str">
        <ns0:f>IF(AND(B204="",C204=""),"",IF(COUNTIFS($W$4:$W$24,C204,$X$4:$X$24,B204)=1,"","Verifica Scope e categoria"))</ns0:f>
      </ns0:c>
      <ns0:c r="T204" s="3" t="n">
        <ns0:f>IF(COUNTA(A204:L204,O204:R204)=0,0,1)</ns0:f>
        <ns0:v>0</ns0:v>
      </ns0:c>
      <ns0:c r="U204" s="3" t="n">
        <ns0:f>IF(AND(ISNUMBER(H204),ISBLANK(J204)),1,0)</ns0:f>
        <ns0:v>0</ns0:v>
      </ns0:c>
      <ns0:c r="V204" s="3" t="n">
        <ns0:f>IF(AND(ISBLANK(H204),OR(ISNUMBER(J204),ISNUMBER(K204))),1,0)</ns0:f>
        <ns0:v>0</ns0:v>
      </ns0:c>
      <ns0:c r="W204" s="3"/>
      <ns0:c r="X204" s="3"/>
      <ns0:c r="Y204" s="2" t="n">
        <ns0:f>IF(AND(T204=1,ISBLANK(P204)),1,0)</ns0:f>
        <ns0:v>0</ns0:v>
      </ns0:c>
      <ns0:c r="Z204" s="2" t="n">
        <ns0:f>IF(AND(T204=1,R204&lt;&gt;"Revisionato"),1,0)</ns0:f>
        <ns0:v>0</ns0:v>
      </ns0:c>
      <ns0:c r="AA204" s="2" t="n">
        <ns0:f>IF(AND(B204="Scope 2",ISNUMBER(H204),ISBLANK(K204)),1,0)</ns0:f>
        <ns0:v>0</ns0:v>
      </ns0:c>
      <ns0:c r="AB204" s="2" t="n">
        <ns0:f>IF(LEN(S204)&gt;0,1,0)</ns0:f>
        <ns0:v>0</ns0:v>
      </ns0:c>
    </ns0:row>
    <ns0:row r="205" ht="15" hidden="0" customHeight="1">
      <ns0:c r="A205" s="7"/>
      <ns0:c r="B205" s="7"/>
      <ns0:c r="C205" s="7"/>
      <ns0:c r="D205" s="7"/>
      <ns0:c r="E205" s="7"/>
      <ns0:c r="F205" s="8"/>
      <ns0:c r="G205" s="8"/>
      <ns0:c r="H205" s="9"/>
      <ns0:c r="I205" s="9"/>
      <ns0:c r="J205" s="9"/>
      <ns0:c r="K205" s="9"/>
      <ns0:c r="L205" s="9"/>
      <ns0:c r="M205" s="10" t="str">
        <ns0:f>IF(OR(ISBLANK(H205),ISBLANK(J205)),"",H205*J205/1000)</ns0:f>
      </ns0:c>
      <ns0:c r="N205" s="10" t="str">
        <ns0:f>IF(B205="Scope 2",IF(OR(ISBLANK(H205),ISBLANK(K205)),"",H205*K205/1000),M205)</ns0:f>
      </ns0:c>
      <ns0:c r="O205" s="7"/>
      <ns0:c r="P205" s="7"/>
      <ns0:c r="Q205" s="7"/>
      <ns0:c r="R205" s="7"/>
      <ns0:c r="S205" s="3" t="str">
        <ns0:f>IF(AND(B205="",C205=""),"",IF(COUNTIFS($W$4:$W$24,C205,$X$4:$X$24,B205)=1,"","Verifica Scope e categoria"))</ns0:f>
      </ns0:c>
      <ns0:c r="T205" s="3" t="n">
        <ns0:f>IF(COUNTA(A205:L205,O205:R205)=0,0,1)</ns0:f>
        <ns0:v>0</ns0:v>
      </ns0:c>
      <ns0:c r="U205" s="3" t="n">
        <ns0:f>IF(AND(ISNUMBER(H205),ISBLANK(J205)),1,0)</ns0:f>
        <ns0:v>0</ns0:v>
      </ns0:c>
      <ns0:c r="V205" s="3" t="n">
        <ns0:f>IF(AND(ISBLANK(H205),OR(ISNUMBER(J205),ISNUMBER(K205))),1,0)</ns0:f>
        <ns0:v>0</ns0:v>
      </ns0:c>
      <ns0:c r="W205" s="3"/>
      <ns0:c r="X205" s="3"/>
      <ns0:c r="Y205" s="2" t="n">
        <ns0:f>IF(AND(T205=1,ISBLANK(P205)),1,0)</ns0:f>
        <ns0:v>0</ns0:v>
      </ns0:c>
      <ns0:c r="Z205" s="2" t="n">
        <ns0:f>IF(AND(T205=1,R205&lt;&gt;"Revisionato"),1,0)</ns0:f>
        <ns0:v>0</ns0:v>
      </ns0:c>
      <ns0:c r="AA205" s="2" t="n">
        <ns0:f>IF(AND(B205="Scope 2",ISNUMBER(H205),ISBLANK(K205)),1,0)</ns0:f>
        <ns0:v>0</ns0:v>
      </ns0:c>
      <ns0:c r="AB205" s="2" t="n">
        <ns0:f>IF(LEN(S205)&gt;0,1,0)</ns0:f>
        <ns0:v>0</ns0:v>
      </ns0:c>
    </ns0:row>
    <ns0:row r="206" ht="15" hidden="0" customHeight="1">
      <ns0:c r="A206" s="7"/>
      <ns0:c r="B206" s="7"/>
      <ns0:c r="C206" s="7"/>
      <ns0:c r="D206" s="7"/>
      <ns0:c r="E206" s="7"/>
      <ns0:c r="F206" s="8"/>
      <ns0:c r="G206" s="8"/>
      <ns0:c r="H206" s="9"/>
      <ns0:c r="I206" s="9"/>
      <ns0:c r="J206" s="9"/>
      <ns0:c r="K206" s="9"/>
      <ns0:c r="L206" s="9"/>
      <ns0:c r="M206" s="10" t="str">
        <ns0:f>IF(OR(ISBLANK(H206),ISBLANK(J206)),"",H206*J206/1000)</ns0:f>
      </ns0:c>
      <ns0:c r="N206" s="10" t="str">
        <ns0:f>IF(B206="Scope 2",IF(OR(ISBLANK(H206),ISBLANK(K206)),"",H206*K206/1000),M206)</ns0:f>
      </ns0:c>
      <ns0:c r="O206" s="7"/>
      <ns0:c r="P206" s="7"/>
      <ns0:c r="Q206" s="7"/>
      <ns0:c r="R206" s="7"/>
      <ns0:c r="S206" s="3" t="str">
        <ns0:f>IF(AND(B206="",C206=""),"",IF(COUNTIFS($W$4:$W$24,C206,$X$4:$X$24,B206)=1,"","Verifica Scope e categoria"))</ns0:f>
      </ns0:c>
      <ns0:c r="T206" s="3" t="n">
        <ns0:f>IF(COUNTA(A206:L206,O206:R206)=0,0,1)</ns0:f>
        <ns0:v>0</ns0:v>
      </ns0:c>
      <ns0:c r="U206" s="3" t="n">
        <ns0:f>IF(AND(ISNUMBER(H206),ISBLANK(J206)),1,0)</ns0:f>
        <ns0:v>0</ns0:v>
      </ns0:c>
      <ns0:c r="V206" s="3" t="n">
        <ns0:f>IF(AND(ISBLANK(H206),OR(ISNUMBER(J206),ISNUMBER(K206))),1,0)</ns0:f>
        <ns0:v>0</ns0:v>
      </ns0:c>
      <ns0:c r="W206" s="3"/>
      <ns0:c r="X206" s="3"/>
      <ns0:c r="Y206" s="2" t="n">
        <ns0:f>IF(AND(T206=1,ISBLANK(P206)),1,0)</ns0:f>
        <ns0:v>0</ns0:v>
      </ns0:c>
      <ns0:c r="Z206" s="2" t="n">
        <ns0:f>IF(AND(T206=1,R206&lt;&gt;"Revisionato"),1,0)</ns0:f>
        <ns0:v>0</ns0:v>
      </ns0:c>
      <ns0:c r="AA206" s="2" t="n">
        <ns0:f>IF(AND(B206="Scope 2",ISNUMBER(H206),ISBLANK(K206)),1,0)</ns0:f>
        <ns0:v>0</ns0:v>
      </ns0:c>
      <ns0:c r="AB206" s="2" t="n">
        <ns0:f>IF(LEN(S206)&gt;0,1,0)</ns0:f>
        <ns0:v>0</ns0:v>
      </ns0:c>
    </ns0:row>
    <ns0:row r="207" ht="15" hidden="0" customHeight="1">
      <ns0:c r="A207" s="7"/>
      <ns0:c r="B207" s="7"/>
      <ns0:c r="C207" s="7"/>
      <ns0:c r="D207" s="7"/>
      <ns0:c r="E207" s="7"/>
      <ns0:c r="F207" s="8"/>
      <ns0:c r="G207" s="8"/>
      <ns0:c r="H207" s="9"/>
      <ns0:c r="I207" s="9"/>
      <ns0:c r="J207" s="9"/>
      <ns0:c r="K207" s="9"/>
      <ns0:c r="L207" s="9"/>
      <ns0:c r="M207" s="10" t="str">
        <ns0:f>IF(OR(ISBLANK(H207),ISBLANK(J207)),"",H207*J207/1000)</ns0:f>
      </ns0:c>
      <ns0:c r="N207" s="10" t="str">
        <ns0:f>IF(B207="Scope 2",IF(OR(ISBLANK(H207),ISBLANK(K207)),"",H207*K207/1000),M207)</ns0:f>
      </ns0:c>
      <ns0:c r="O207" s="7"/>
      <ns0:c r="P207" s="7"/>
      <ns0:c r="Q207" s="7"/>
      <ns0:c r="R207" s="7"/>
      <ns0:c r="S207" s="3" t="str">
        <ns0:f>IF(AND(B207="",C207=""),"",IF(COUNTIFS($W$4:$W$24,C207,$X$4:$X$24,B207)=1,"","Verifica Scope e categoria"))</ns0:f>
      </ns0:c>
      <ns0:c r="T207" s="3" t="n">
        <ns0:f>IF(COUNTA(A207:L207,O207:R207)=0,0,1)</ns0:f>
        <ns0:v>0</ns0:v>
      </ns0:c>
      <ns0:c r="U207" s="3" t="n">
        <ns0:f>IF(AND(ISNUMBER(H207),ISBLANK(J207)),1,0)</ns0:f>
        <ns0:v>0</ns0:v>
      </ns0:c>
      <ns0:c r="V207" s="3" t="n">
        <ns0:f>IF(AND(ISBLANK(H207),OR(ISNUMBER(J207),ISNUMBER(K207))),1,0)</ns0:f>
        <ns0:v>0</ns0:v>
      </ns0:c>
      <ns0:c r="W207" s="3"/>
      <ns0:c r="X207" s="3"/>
      <ns0:c r="Y207" s="2" t="n">
        <ns0:f>IF(AND(T207=1,ISBLANK(P207)),1,0)</ns0:f>
        <ns0:v>0</ns0:v>
      </ns0:c>
      <ns0:c r="Z207" s="2" t="n">
        <ns0:f>IF(AND(T207=1,R207&lt;&gt;"Revisionato"),1,0)</ns0:f>
        <ns0:v>0</ns0:v>
      </ns0:c>
      <ns0:c r="AA207" s="2" t="n">
        <ns0:f>IF(AND(B207="Scope 2",ISNUMBER(H207),ISBLANK(K207)),1,0)</ns0:f>
        <ns0:v>0</ns0:v>
      </ns0:c>
      <ns0:c r="AB207" s="2" t="n">
        <ns0:f>IF(LEN(S207)&gt;0,1,0)</ns0:f>
        <ns0:v>0</ns0:v>
      </ns0:c>
    </ns0:row>
    <ns0:row r="208" ht="15" hidden="0" customHeight="1">
      <ns0:c r="A208" s="7"/>
      <ns0:c r="B208" s="7"/>
      <ns0:c r="C208" s="7"/>
      <ns0:c r="D208" s="7"/>
      <ns0:c r="E208" s="7"/>
      <ns0:c r="F208" s="8"/>
      <ns0:c r="G208" s="8"/>
      <ns0:c r="H208" s="9"/>
      <ns0:c r="I208" s="9"/>
      <ns0:c r="J208" s="9"/>
      <ns0:c r="K208" s="9"/>
      <ns0:c r="L208" s="9"/>
      <ns0:c r="M208" s="10" t="str">
        <ns0:f>IF(OR(ISBLANK(H208),ISBLANK(J208)),"",H208*J208/1000)</ns0:f>
      </ns0:c>
      <ns0:c r="N208" s="10" t="str">
        <ns0:f>IF(B208="Scope 2",IF(OR(ISBLANK(H208),ISBLANK(K208)),"",H208*K208/1000),M208)</ns0:f>
      </ns0:c>
      <ns0:c r="O208" s="7"/>
      <ns0:c r="P208" s="7"/>
      <ns0:c r="Q208" s="7"/>
      <ns0:c r="R208" s="7"/>
      <ns0:c r="S208" s="3" t="str">
        <ns0:f>IF(AND(B208="",C208=""),"",IF(COUNTIFS($W$4:$W$24,C208,$X$4:$X$24,B208)=1,"","Verifica Scope e categoria"))</ns0:f>
      </ns0:c>
      <ns0:c r="T208" s="3" t="n">
        <ns0:f>IF(COUNTA(A208:L208,O208:R208)=0,0,1)</ns0:f>
        <ns0:v>0</ns0:v>
      </ns0:c>
      <ns0:c r="U208" s="3" t="n">
        <ns0:f>IF(AND(ISNUMBER(H208),ISBLANK(J208)),1,0)</ns0:f>
        <ns0:v>0</ns0:v>
      </ns0:c>
      <ns0:c r="V208" s="3" t="n">
        <ns0:f>IF(AND(ISBLANK(H208),OR(ISNUMBER(J208),ISNUMBER(K208))),1,0)</ns0:f>
        <ns0:v>0</ns0:v>
      </ns0:c>
      <ns0:c r="W208" s="3"/>
      <ns0:c r="X208" s="3"/>
      <ns0:c r="Y208" s="2" t="n">
        <ns0:f>IF(AND(T208=1,ISBLANK(P208)),1,0)</ns0:f>
        <ns0:v>0</ns0:v>
      </ns0:c>
      <ns0:c r="Z208" s="2" t="n">
        <ns0:f>IF(AND(T208=1,R208&lt;&gt;"Revisionato"),1,0)</ns0:f>
        <ns0:v>0</ns0:v>
      </ns0:c>
      <ns0:c r="AA208" s="2" t="n">
        <ns0:f>IF(AND(B208="Scope 2",ISNUMBER(H208),ISBLANK(K208)),1,0)</ns0:f>
        <ns0:v>0</ns0:v>
      </ns0:c>
      <ns0:c r="AB208" s="2" t="n">
        <ns0:f>IF(LEN(S208)&gt;0,1,0)</ns0:f>
        <ns0:v>0</ns0:v>
      </ns0:c>
    </ns0:row>
    <ns0:row r="209" ht="15" hidden="0" customHeight="1">
      <ns0:c r="A209" s="7"/>
      <ns0:c r="B209" s="7"/>
      <ns0:c r="C209" s="7"/>
      <ns0:c r="D209" s="7"/>
      <ns0:c r="E209" s="7"/>
      <ns0:c r="F209" s="8"/>
      <ns0:c r="G209" s="8"/>
      <ns0:c r="H209" s="9"/>
      <ns0:c r="I209" s="9"/>
      <ns0:c r="J209" s="9"/>
      <ns0:c r="K209" s="9"/>
      <ns0:c r="L209" s="9"/>
      <ns0:c r="M209" s="10" t="str">
        <ns0:f>IF(OR(ISBLANK(H209),ISBLANK(J209)),"",H209*J209/1000)</ns0:f>
      </ns0:c>
      <ns0:c r="N209" s="10" t="str">
        <ns0:f>IF(B209="Scope 2",IF(OR(ISBLANK(H209),ISBLANK(K209)),"",H209*K209/1000),M209)</ns0:f>
      </ns0:c>
      <ns0:c r="O209" s="7"/>
      <ns0:c r="P209" s="7"/>
      <ns0:c r="Q209" s="7"/>
      <ns0:c r="R209" s="7"/>
      <ns0:c r="S209" s="3" t="str">
        <ns0:f>IF(AND(B209="",C209=""),"",IF(COUNTIFS($W$4:$W$24,C209,$X$4:$X$24,B209)=1,"","Verifica Scope e categoria"))</ns0:f>
      </ns0:c>
      <ns0:c r="T209" s="3" t="n">
        <ns0:f>IF(COUNTA(A209:L209,O209:R209)=0,0,1)</ns0:f>
        <ns0:v>0</ns0:v>
      </ns0:c>
      <ns0:c r="U209" s="3" t="n">
        <ns0:f>IF(AND(ISNUMBER(H209),ISBLANK(J209)),1,0)</ns0:f>
        <ns0:v>0</ns0:v>
      </ns0:c>
      <ns0:c r="V209" s="3" t="n">
        <ns0:f>IF(AND(ISBLANK(H209),OR(ISNUMBER(J209),ISNUMBER(K209))),1,0)</ns0:f>
        <ns0:v>0</ns0:v>
      </ns0:c>
      <ns0:c r="W209" s="3"/>
      <ns0:c r="X209" s="3"/>
      <ns0:c r="Y209" s="2" t="n">
        <ns0:f>IF(AND(T209=1,ISBLANK(P209)),1,0)</ns0:f>
        <ns0:v>0</ns0:v>
      </ns0:c>
      <ns0:c r="Z209" s="2" t="n">
        <ns0:f>IF(AND(T209=1,R209&lt;&gt;"Revisionato"),1,0)</ns0:f>
        <ns0:v>0</ns0:v>
      </ns0:c>
      <ns0:c r="AA209" s="2" t="n">
        <ns0:f>IF(AND(B209="Scope 2",ISNUMBER(H209),ISBLANK(K209)),1,0)</ns0:f>
        <ns0:v>0</ns0:v>
      </ns0:c>
      <ns0:c r="AB209" s="2" t="n">
        <ns0:f>IF(LEN(S209)&gt;0,1,0)</ns0:f>
        <ns0:v>0</ns0:v>
      </ns0:c>
    </ns0:row>
    <ns0:row r="210" ht="15" hidden="0" customHeight="1">
      <ns0:c r="A210" s="7"/>
      <ns0:c r="B210" s="7"/>
      <ns0:c r="C210" s="7"/>
      <ns0:c r="D210" s="7"/>
      <ns0:c r="E210" s="7"/>
      <ns0:c r="F210" s="8"/>
      <ns0:c r="G210" s="8"/>
      <ns0:c r="H210" s="9"/>
      <ns0:c r="I210" s="9"/>
      <ns0:c r="J210" s="9"/>
      <ns0:c r="K210" s="9"/>
      <ns0:c r="L210" s="9"/>
      <ns0:c r="M210" s="10" t="str">
        <ns0:f>IF(OR(ISBLANK(H210),ISBLANK(J210)),"",H210*J210/1000)</ns0:f>
      </ns0:c>
      <ns0:c r="N210" s="10" t="str">
        <ns0:f>IF(B210="Scope 2",IF(OR(ISBLANK(H210),ISBLANK(K210)),"",H210*K210/1000),M210)</ns0:f>
      </ns0:c>
      <ns0:c r="O210" s="7"/>
      <ns0:c r="P210" s="7"/>
      <ns0:c r="Q210" s="7"/>
      <ns0:c r="R210" s="7"/>
      <ns0:c r="S210" s="3" t="str">
        <ns0:f>IF(AND(B210="",C210=""),"",IF(COUNTIFS($W$4:$W$24,C210,$X$4:$X$24,B210)=1,"","Verifica Scope e categoria"))</ns0:f>
      </ns0:c>
      <ns0:c r="T210" s="3" t="n">
        <ns0:f>IF(COUNTA(A210:L210,O210:R210)=0,0,1)</ns0:f>
        <ns0:v>0</ns0:v>
      </ns0:c>
      <ns0:c r="U210" s="3" t="n">
        <ns0:f>IF(AND(ISNUMBER(H210),ISBLANK(J210)),1,0)</ns0:f>
        <ns0:v>0</ns0:v>
      </ns0:c>
      <ns0:c r="V210" s="3" t="n">
        <ns0:f>IF(AND(ISBLANK(H210),OR(ISNUMBER(J210),ISNUMBER(K210))),1,0)</ns0:f>
        <ns0:v>0</ns0:v>
      </ns0:c>
      <ns0:c r="W210" s="3"/>
      <ns0:c r="X210" s="3"/>
      <ns0:c r="Y210" s="2" t="n">
        <ns0:f>IF(AND(T210=1,ISBLANK(P210)),1,0)</ns0:f>
        <ns0:v>0</ns0:v>
      </ns0:c>
      <ns0:c r="Z210" s="2" t="n">
        <ns0:f>IF(AND(T210=1,R210&lt;&gt;"Revisionato"),1,0)</ns0:f>
        <ns0:v>0</ns0:v>
      </ns0:c>
      <ns0:c r="AA210" s="2" t="n">
        <ns0:f>IF(AND(B210="Scope 2",ISNUMBER(H210),ISBLANK(K210)),1,0)</ns0:f>
        <ns0:v>0</ns0:v>
      </ns0:c>
      <ns0:c r="AB210" s="2" t="n">
        <ns0:f>IF(LEN(S210)&gt;0,1,0)</ns0:f>
        <ns0:v>0</ns0:v>
      </ns0:c>
    </ns0:row>
    <ns0:row r="211" ht="15" hidden="0" customHeight="1">
      <ns0:c r="A211" s="7"/>
      <ns0:c r="B211" s="7"/>
      <ns0:c r="C211" s="7"/>
      <ns0:c r="D211" s="7"/>
      <ns0:c r="E211" s="7"/>
      <ns0:c r="F211" s="8"/>
      <ns0:c r="G211" s="8"/>
      <ns0:c r="H211" s="9"/>
      <ns0:c r="I211" s="9"/>
      <ns0:c r="J211" s="9"/>
      <ns0:c r="K211" s="9"/>
      <ns0:c r="L211" s="9"/>
      <ns0:c r="M211" s="10" t="str">
        <ns0:f>IF(OR(ISBLANK(H211),ISBLANK(J211)),"",H211*J211/1000)</ns0:f>
      </ns0:c>
      <ns0:c r="N211" s="10" t="str">
        <ns0:f>IF(B211="Scope 2",IF(OR(ISBLANK(H211),ISBLANK(K211)),"",H211*K211/1000),M211)</ns0:f>
      </ns0:c>
      <ns0:c r="O211" s="7"/>
      <ns0:c r="P211" s="7"/>
      <ns0:c r="Q211" s="7"/>
      <ns0:c r="R211" s="7"/>
      <ns0:c r="S211" s="3" t="str">
        <ns0:f>IF(AND(B211="",C211=""),"",IF(COUNTIFS($W$4:$W$24,C211,$X$4:$X$24,B211)=1,"","Verifica Scope e categoria"))</ns0:f>
      </ns0:c>
      <ns0:c r="T211" s="3" t="n">
        <ns0:f>IF(COUNTA(A211:L211,O211:R211)=0,0,1)</ns0:f>
        <ns0:v>0</ns0:v>
      </ns0:c>
      <ns0:c r="U211" s="3" t="n">
        <ns0:f>IF(AND(ISNUMBER(H211),ISBLANK(J211)),1,0)</ns0:f>
        <ns0:v>0</ns0:v>
      </ns0:c>
      <ns0:c r="V211" s="3" t="n">
        <ns0:f>IF(AND(ISBLANK(H211),OR(ISNUMBER(J211),ISNUMBER(K211))),1,0)</ns0:f>
        <ns0:v>0</ns0:v>
      </ns0:c>
      <ns0:c r="W211" s="3"/>
      <ns0:c r="X211" s="3"/>
      <ns0:c r="Y211" s="2" t="n">
        <ns0:f>IF(AND(T211=1,ISBLANK(P211)),1,0)</ns0:f>
        <ns0:v>0</ns0:v>
      </ns0:c>
      <ns0:c r="Z211" s="2" t="n">
        <ns0:f>IF(AND(T211=1,R211&lt;&gt;"Revisionato"),1,0)</ns0:f>
        <ns0:v>0</ns0:v>
      </ns0:c>
      <ns0:c r="AA211" s="2" t="n">
        <ns0:f>IF(AND(B211="Scope 2",ISNUMBER(H211),ISBLANK(K211)),1,0)</ns0:f>
        <ns0:v>0</ns0:v>
      </ns0:c>
      <ns0:c r="AB211" s="2" t="n">
        <ns0:f>IF(LEN(S211)&gt;0,1,0)</ns0:f>
        <ns0:v>0</ns0:v>
      </ns0:c>
    </ns0:row>
    <ns0:row r="212" ht="15" hidden="0" customHeight="1">
      <ns0:c r="A212" s="7"/>
      <ns0:c r="B212" s="7"/>
      <ns0:c r="C212" s="7"/>
      <ns0:c r="D212" s="7"/>
      <ns0:c r="E212" s="7"/>
      <ns0:c r="F212" s="8"/>
      <ns0:c r="G212" s="8"/>
      <ns0:c r="H212" s="9"/>
      <ns0:c r="I212" s="9"/>
      <ns0:c r="J212" s="9"/>
      <ns0:c r="K212" s="9"/>
      <ns0:c r="L212" s="9"/>
      <ns0:c r="M212" s="10" t="str">
        <ns0:f>IF(OR(ISBLANK(H212),ISBLANK(J212)),"",H212*J212/1000)</ns0:f>
      </ns0:c>
      <ns0:c r="N212" s="10" t="str">
        <ns0:f>IF(B212="Scope 2",IF(OR(ISBLANK(H212),ISBLANK(K212)),"",H212*K212/1000),M212)</ns0:f>
      </ns0:c>
      <ns0:c r="O212" s="7"/>
      <ns0:c r="P212" s="7"/>
      <ns0:c r="Q212" s="7"/>
      <ns0:c r="R212" s="7"/>
      <ns0:c r="S212" s="3" t="str">
        <ns0:f>IF(AND(B212="",C212=""),"",IF(COUNTIFS($W$4:$W$24,C212,$X$4:$X$24,B212)=1,"","Verifica Scope e categoria"))</ns0:f>
      </ns0:c>
      <ns0:c r="T212" s="3" t="n">
        <ns0:f>IF(COUNTA(A212:L212,O212:R212)=0,0,1)</ns0:f>
        <ns0:v>0</ns0:v>
      </ns0:c>
      <ns0:c r="U212" s="3" t="n">
        <ns0:f>IF(AND(ISNUMBER(H212),ISBLANK(J212)),1,0)</ns0:f>
        <ns0:v>0</ns0:v>
      </ns0:c>
      <ns0:c r="V212" s="3" t="n">
        <ns0:f>IF(AND(ISBLANK(H212),OR(ISNUMBER(J212),ISNUMBER(K212))),1,0)</ns0:f>
        <ns0:v>0</ns0:v>
      </ns0:c>
      <ns0:c r="W212" s="3"/>
      <ns0:c r="X212" s="3"/>
      <ns0:c r="Y212" s="2" t="n">
        <ns0:f>IF(AND(T212=1,ISBLANK(P212)),1,0)</ns0:f>
        <ns0:v>0</ns0:v>
      </ns0:c>
      <ns0:c r="Z212" s="2" t="n">
        <ns0:f>IF(AND(T212=1,R212&lt;&gt;"Revisionato"),1,0)</ns0:f>
        <ns0:v>0</ns0:v>
      </ns0:c>
      <ns0:c r="AA212" s="2" t="n">
        <ns0:f>IF(AND(B212="Scope 2",ISNUMBER(H212),ISBLANK(K212)),1,0)</ns0:f>
        <ns0:v>0</ns0:v>
      </ns0:c>
      <ns0:c r="AB212" s="2" t="n">
        <ns0:f>IF(LEN(S212)&gt;0,1,0)</ns0:f>
        <ns0:v>0</ns0:v>
      </ns0:c>
    </ns0:row>
    <ns0:row r="213" ht="15" hidden="0" customHeight="1">
      <ns0:c r="A213" s="7"/>
      <ns0:c r="B213" s="7"/>
      <ns0:c r="C213" s="7"/>
      <ns0:c r="D213" s="7"/>
      <ns0:c r="E213" s="7"/>
      <ns0:c r="F213" s="8"/>
      <ns0:c r="G213" s="8"/>
      <ns0:c r="H213" s="9"/>
      <ns0:c r="I213" s="9"/>
      <ns0:c r="J213" s="9"/>
      <ns0:c r="K213" s="9"/>
      <ns0:c r="L213" s="9"/>
      <ns0:c r="M213" s="10" t="str">
        <ns0:f>IF(OR(ISBLANK(H213),ISBLANK(J213)),"",H213*J213/1000)</ns0:f>
      </ns0:c>
      <ns0:c r="N213" s="10" t="str">
        <ns0:f>IF(B213="Scope 2",IF(OR(ISBLANK(H213),ISBLANK(K213)),"",H213*K213/1000),M213)</ns0:f>
      </ns0:c>
      <ns0:c r="O213" s="7"/>
      <ns0:c r="P213" s="7"/>
      <ns0:c r="Q213" s="7"/>
      <ns0:c r="R213" s="7"/>
      <ns0:c r="S213" s="3" t="str">
        <ns0:f>IF(AND(B213="",C213=""),"",IF(COUNTIFS($W$4:$W$24,C213,$X$4:$X$24,B213)=1,"","Verifica Scope e categoria"))</ns0:f>
      </ns0:c>
      <ns0:c r="T213" s="3" t="n">
        <ns0:f>IF(COUNTA(A213:L213,O213:R213)=0,0,1)</ns0:f>
        <ns0:v>0</ns0:v>
      </ns0:c>
      <ns0:c r="U213" s="3" t="n">
        <ns0:f>IF(AND(ISNUMBER(H213),ISBLANK(J213)),1,0)</ns0:f>
        <ns0:v>0</ns0:v>
      </ns0:c>
      <ns0:c r="V213" s="3" t="n">
        <ns0:f>IF(AND(ISBLANK(H213),OR(ISNUMBER(J213),ISNUMBER(K213))),1,0)</ns0:f>
        <ns0:v>0</ns0:v>
      </ns0:c>
      <ns0:c r="W213" s="3"/>
      <ns0:c r="X213" s="3"/>
      <ns0:c r="Y213" s="2" t="n">
        <ns0:f>IF(AND(T213=1,ISBLANK(P213)),1,0)</ns0:f>
        <ns0:v>0</ns0:v>
      </ns0:c>
      <ns0:c r="Z213" s="2" t="n">
        <ns0:f>IF(AND(T213=1,R213&lt;&gt;"Revisionato"),1,0)</ns0:f>
        <ns0:v>0</ns0:v>
      </ns0:c>
      <ns0:c r="AA213" s="2" t="n">
        <ns0:f>IF(AND(B213="Scope 2",ISNUMBER(H213),ISBLANK(K213)),1,0)</ns0:f>
        <ns0:v>0</ns0:v>
      </ns0:c>
      <ns0:c r="AB213" s="2" t="n">
        <ns0:f>IF(LEN(S213)&gt;0,1,0)</ns0:f>
        <ns0:v>0</ns0:v>
      </ns0:c>
    </ns0:row>
    <ns0:row r="214" ht="15" hidden="0" customHeight="1">
      <ns0:c r="A214" s="7"/>
      <ns0:c r="B214" s="7"/>
      <ns0:c r="C214" s="7"/>
      <ns0:c r="D214" s="7"/>
      <ns0:c r="E214" s="7"/>
      <ns0:c r="F214" s="8"/>
      <ns0:c r="G214" s="8"/>
      <ns0:c r="H214" s="9"/>
      <ns0:c r="I214" s="9"/>
      <ns0:c r="J214" s="9"/>
      <ns0:c r="K214" s="9"/>
      <ns0:c r="L214" s="9"/>
      <ns0:c r="M214" s="10" t="str">
        <ns0:f>IF(OR(ISBLANK(H214),ISBLANK(J214)),"",H214*J214/1000)</ns0:f>
      </ns0:c>
      <ns0:c r="N214" s="10" t="str">
        <ns0:f>IF(B214="Scope 2",IF(OR(ISBLANK(H214),ISBLANK(K214)),"",H214*K214/1000),M214)</ns0:f>
      </ns0:c>
      <ns0:c r="O214" s="7"/>
      <ns0:c r="P214" s="7"/>
      <ns0:c r="Q214" s="7"/>
      <ns0:c r="R214" s="7"/>
      <ns0:c r="S214" s="3" t="str">
        <ns0:f>IF(AND(B214="",C214=""),"",IF(COUNTIFS($W$4:$W$24,C214,$X$4:$X$24,B214)=1,"","Verifica Scope e categoria"))</ns0:f>
      </ns0:c>
      <ns0:c r="T214" s="3" t="n">
        <ns0:f>IF(COUNTA(A214:L214,O214:R214)=0,0,1)</ns0:f>
        <ns0:v>0</ns0:v>
      </ns0:c>
      <ns0:c r="U214" s="3" t="n">
        <ns0:f>IF(AND(ISNUMBER(H214),ISBLANK(J214)),1,0)</ns0:f>
        <ns0:v>0</ns0:v>
      </ns0:c>
      <ns0:c r="V214" s="3" t="n">
        <ns0:f>IF(AND(ISBLANK(H214),OR(ISNUMBER(J214),ISNUMBER(K214))),1,0)</ns0:f>
        <ns0:v>0</ns0:v>
      </ns0:c>
      <ns0:c r="W214" s="3"/>
      <ns0:c r="X214" s="3"/>
      <ns0:c r="Y214" s="2" t="n">
        <ns0:f>IF(AND(T214=1,ISBLANK(P214)),1,0)</ns0:f>
        <ns0:v>0</ns0:v>
      </ns0:c>
      <ns0:c r="Z214" s="2" t="n">
        <ns0:f>IF(AND(T214=1,R214&lt;&gt;"Revisionato"),1,0)</ns0:f>
        <ns0:v>0</ns0:v>
      </ns0:c>
      <ns0:c r="AA214" s="2" t="n">
        <ns0:f>IF(AND(B214="Scope 2",ISNUMBER(H214),ISBLANK(K214)),1,0)</ns0:f>
        <ns0:v>0</ns0:v>
      </ns0:c>
      <ns0:c r="AB214" s="2" t="n">
        <ns0:f>IF(LEN(S214)&gt;0,1,0)</ns0:f>
        <ns0:v>0</ns0:v>
      </ns0:c>
    </ns0:row>
    <ns0:row r="215" ht="15" hidden="0" customHeight="1">
      <ns0:c r="A215" s="7"/>
      <ns0:c r="B215" s="7"/>
      <ns0:c r="C215" s="7"/>
      <ns0:c r="D215" s="7"/>
      <ns0:c r="E215" s="7"/>
      <ns0:c r="F215" s="8"/>
      <ns0:c r="G215" s="8"/>
      <ns0:c r="H215" s="9"/>
      <ns0:c r="I215" s="9"/>
      <ns0:c r="J215" s="9"/>
      <ns0:c r="K215" s="9"/>
      <ns0:c r="L215" s="9"/>
      <ns0:c r="M215" s="10" t="str">
        <ns0:f>IF(OR(ISBLANK(H215),ISBLANK(J215)),"",H215*J215/1000)</ns0:f>
      </ns0:c>
      <ns0:c r="N215" s="10" t="str">
        <ns0:f>IF(B215="Scope 2",IF(OR(ISBLANK(H215),ISBLANK(K215)),"",H215*K215/1000),M215)</ns0:f>
      </ns0:c>
      <ns0:c r="O215" s="7"/>
      <ns0:c r="P215" s="7"/>
      <ns0:c r="Q215" s="7"/>
      <ns0:c r="R215" s="7"/>
      <ns0:c r="S215" s="3" t="str">
        <ns0:f>IF(AND(B215="",C215=""),"",IF(COUNTIFS($W$4:$W$24,C215,$X$4:$X$24,B215)=1,"","Verifica Scope e categoria"))</ns0:f>
      </ns0:c>
      <ns0:c r="T215" s="3" t="n">
        <ns0:f>IF(COUNTA(A215:L215,O215:R215)=0,0,1)</ns0:f>
        <ns0:v>0</ns0:v>
      </ns0:c>
      <ns0:c r="U215" s="3" t="n">
        <ns0:f>IF(AND(ISNUMBER(H215),ISBLANK(J215)),1,0)</ns0:f>
        <ns0:v>0</ns0:v>
      </ns0:c>
      <ns0:c r="V215" s="3" t="n">
        <ns0:f>IF(AND(ISBLANK(H215),OR(ISNUMBER(J215),ISNUMBER(K215))),1,0)</ns0:f>
        <ns0:v>0</ns0:v>
      </ns0:c>
      <ns0:c r="W215" s="3"/>
      <ns0:c r="X215" s="3"/>
      <ns0:c r="Y215" s="2" t="n">
        <ns0:f>IF(AND(T215=1,ISBLANK(P215)),1,0)</ns0:f>
        <ns0:v>0</ns0:v>
      </ns0:c>
      <ns0:c r="Z215" s="2" t="n">
        <ns0:f>IF(AND(T215=1,R215&lt;&gt;"Revisionato"),1,0)</ns0:f>
        <ns0:v>0</ns0:v>
      </ns0:c>
      <ns0:c r="AA215" s="2" t="n">
        <ns0:f>IF(AND(B215="Scope 2",ISNUMBER(H215),ISBLANK(K215)),1,0)</ns0:f>
        <ns0:v>0</ns0:v>
      </ns0:c>
      <ns0:c r="AB215" s="2" t="n">
        <ns0:f>IF(LEN(S215)&gt;0,1,0)</ns0:f>
        <ns0:v>0</ns0:v>
      </ns0:c>
    </ns0:row>
    <ns0:row r="216" ht="15" hidden="0" customHeight="1">
      <ns0:c r="A216" s="7"/>
      <ns0:c r="B216" s="7"/>
      <ns0:c r="C216" s="7"/>
      <ns0:c r="D216" s="7"/>
      <ns0:c r="E216" s="7"/>
      <ns0:c r="F216" s="8"/>
      <ns0:c r="G216" s="8"/>
      <ns0:c r="H216" s="9"/>
      <ns0:c r="I216" s="9"/>
      <ns0:c r="J216" s="9"/>
      <ns0:c r="K216" s="9"/>
      <ns0:c r="L216" s="9"/>
      <ns0:c r="M216" s="10" t="str">
        <ns0:f>IF(OR(ISBLANK(H216),ISBLANK(J216)),"",H216*J216/1000)</ns0:f>
      </ns0:c>
      <ns0:c r="N216" s="10" t="str">
        <ns0:f>IF(B216="Scope 2",IF(OR(ISBLANK(H216),ISBLANK(K216)),"",H216*K216/1000),M216)</ns0:f>
      </ns0:c>
      <ns0:c r="O216" s="7"/>
      <ns0:c r="P216" s="7"/>
      <ns0:c r="Q216" s="7"/>
      <ns0:c r="R216" s="7"/>
      <ns0:c r="S216" s="3" t="str">
        <ns0:f>IF(AND(B216="",C216=""),"",IF(COUNTIFS($W$4:$W$24,C216,$X$4:$X$24,B216)=1,"","Verifica Scope e categoria"))</ns0:f>
      </ns0:c>
      <ns0:c r="T216" s="3" t="n">
        <ns0:f>IF(COUNTA(A216:L216,O216:R216)=0,0,1)</ns0:f>
        <ns0:v>0</ns0:v>
      </ns0:c>
      <ns0:c r="U216" s="3" t="n">
        <ns0:f>IF(AND(ISNUMBER(H216),ISBLANK(J216)),1,0)</ns0:f>
        <ns0:v>0</ns0:v>
      </ns0:c>
      <ns0:c r="V216" s="3" t="n">
        <ns0:f>IF(AND(ISBLANK(H216),OR(ISNUMBER(J216),ISNUMBER(K216))),1,0)</ns0:f>
        <ns0:v>0</ns0:v>
      </ns0:c>
      <ns0:c r="W216" s="3"/>
      <ns0:c r="X216" s="3"/>
      <ns0:c r="Y216" s="2" t="n">
        <ns0:f>IF(AND(T216=1,ISBLANK(P216)),1,0)</ns0:f>
        <ns0:v>0</ns0:v>
      </ns0:c>
      <ns0:c r="Z216" s="2" t="n">
        <ns0:f>IF(AND(T216=1,R216&lt;&gt;"Revisionato"),1,0)</ns0:f>
        <ns0:v>0</ns0:v>
      </ns0:c>
      <ns0:c r="AA216" s="2" t="n">
        <ns0:f>IF(AND(B216="Scope 2",ISNUMBER(H216),ISBLANK(K216)),1,0)</ns0:f>
        <ns0:v>0</ns0:v>
      </ns0:c>
      <ns0:c r="AB216" s="2" t="n">
        <ns0:f>IF(LEN(S216)&gt;0,1,0)</ns0:f>
        <ns0:v>0</ns0:v>
      </ns0:c>
    </ns0:row>
    <ns0:row r="217" ht="15" hidden="0" customHeight="1">
      <ns0:c r="A217" s="7"/>
      <ns0:c r="B217" s="7"/>
      <ns0:c r="C217" s="7"/>
      <ns0:c r="D217" s="7"/>
      <ns0:c r="E217" s="7"/>
      <ns0:c r="F217" s="8"/>
      <ns0:c r="G217" s="8"/>
      <ns0:c r="H217" s="9"/>
      <ns0:c r="I217" s="9"/>
      <ns0:c r="J217" s="9"/>
      <ns0:c r="K217" s="9"/>
      <ns0:c r="L217" s="9"/>
      <ns0:c r="M217" s="10" t="str">
        <ns0:f>IF(OR(ISBLANK(H217),ISBLANK(J217)),"",H217*J217/1000)</ns0:f>
      </ns0:c>
      <ns0:c r="N217" s="10" t="str">
        <ns0:f>IF(B217="Scope 2",IF(OR(ISBLANK(H217),ISBLANK(K217)),"",H217*K217/1000),M217)</ns0:f>
      </ns0:c>
      <ns0:c r="O217" s="7"/>
      <ns0:c r="P217" s="7"/>
      <ns0:c r="Q217" s="7"/>
      <ns0:c r="R217" s="7"/>
      <ns0:c r="S217" s="3" t="str">
        <ns0:f>IF(AND(B217="",C217=""),"",IF(COUNTIFS($W$4:$W$24,C217,$X$4:$X$24,B217)=1,"","Verifica Scope e categoria"))</ns0:f>
      </ns0:c>
      <ns0:c r="T217" s="3" t="n">
        <ns0:f>IF(COUNTA(A217:L217,O217:R217)=0,0,1)</ns0:f>
        <ns0:v>0</ns0:v>
      </ns0:c>
      <ns0:c r="U217" s="3" t="n">
        <ns0:f>IF(AND(ISNUMBER(H217),ISBLANK(J217)),1,0)</ns0:f>
        <ns0:v>0</ns0:v>
      </ns0:c>
      <ns0:c r="V217" s="3" t="n">
        <ns0:f>IF(AND(ISBLANK(H217),OR(ISNUMBER(J217),ISNUMBER(K217))),1,0)</ns0:f>
        <ns0:v>0</ns0:v>
      </ns0:c>
      <ns0:c r="W217" s="3"/>
      <ns0:c r="X217" s="3"/>
      <ns0:c r="Y217" s="2" t="n">
        <ns0:f>IF(AND(T217=1,ISBLANK(P217)),1,0)</ns0:f>
        <ns0:v>0</ns0:v>
      </ns0:c>
      <ns0:c r="Z217" s="2" t="n">
        <ns0:f>IF(AND(T217=1,R217&lt;&gt;"Revisionato"),1,0)</ns0:f>
        <ns0:v>0</ns0:v>
      </ns0:c>
      <ns0:c r="AA217" s="2" t="n">
        <ns0:f>IF(AND(B217="Scope 2",ISNUMBER(H217),ISBLANK(K217)),1,0)</ns0:f>
        <ns0:v>0</ns0:v>
      </ns0:c>
      <ns0:c r="AB217" s="2" t="n">
        <ns0:f>IF(LEN(S217)&gt;0,1,0)</ns0:f>
        <ns0:v>0</ns0:v>
      </ns0:c>
    </ns0:row>
    <ns0:row r="218" ht="15" hidden="0" customHeight="1">
      <ns0:c r="A218" s="7"/>
      <ns0:c r="B218" s="7"/>
      <ns0:c r="C218" s="7"/>
      <ns0:c r="D218" s="7"/>
      <ns0:c r="E218" s="7"/>
      <ns0:c r="F218" s="8"/>
      <ns0:c r="G218" s="8"/>
      <ns0:c r="H218" s="9"/>
      <ns0:c r="I218" s="9"/>
      <ns0:c r="J218" s="9"/>
      <ns0:c r="K218" s="9"/>
      <ns0:c r="L218" s="9"/>
      <ns0:c r="M218" s="10" t="str">
        <ns0:f>IF(OR(ISBLANK(H218),ISBLANK(J218)),"",H218*J218/1000)</ns0:f>
      </ns0:c>
      <ns0:c r="N218" s="10" t="str">
        <ns0:f>IF(B218="Scope 2",IF(OR(ISBLANK(H218),ISBLANK(K218)),"",H218*K218/1000),M218)</ns0:f>
      </ns0:c>
      <ns0:c r="O218" s="7"/>
      <ns0:c r="P218" s="7"/>
      <ns0:c r="Q218" s="7"/>
      <ns0:c r="R218" s="7"/>
      <ns0:c r="S218" s="3" t="str">
        <ns0:f>IF(AND(B218="",C218=""),"",IF(COUNTIFS($W$4:$W$24,C218,$X$4:$X$24,B218)=1,"","Verifica Scope e categoria"))</ns0:f>
      </ns0:c>
      <ns0:c r="T218" s="3" t="n">
        <ns0:f>IF(COUNTA(A218:L218,O218:R218)=0,0,1)</ns0:f>
        <ns0:v>0</ns0:v>
      </ns0:c>
      <ns0:c r="U218" s="3" t="n">
        <ns0:f>IF(AND(ISNUMBER(H218),ISBLANK(J218)),1,0)</ns0:f>
        <ns0:v>0</ns0:v>
      </ns0:c>
      <ns0:c r="V218" s="3" t="n">
        <ns0:f>IF(AND(ISBLANK(H218),OR(ISNUMBER(J218),ISNUMBER(K218))),1,0)</ns0:f>
        <ns0:v>0</ns0:v>
      </ns0:c>
      <ns0:c r="W218" s="3"/>
      <ns0:c r="X218" s="3"/>
      <ns0:c r="Y218" s="2" t="n">
        <ns0:f>IF(AND(T218=1,ISBLANK(P218)),1,0)</ns0:f>
        <ns0:v>0</ns0:v>
      </ns0:c>
      <ns0:c r="Z218" s="2" t="n">
        <ns0:f>IF(AND(T218=1,R218&lt;&gt;"Revisionato"),1,0)</ns0:f>
        <ns0:v>0</ns0:v>
      </ns0:c>
      <ns0:c r="AA218" s="2" t="n">
        <ns0:f>IF(AND(B218="Scope 2",ISNUMBER(H218),ISBLANK(K218)),1,0)</ns0:f>
        <ns0:v>0</ns0:v>
      </ns0:c>
      <ns0:c r="AB218" s="2" t="n">
        <ns0:f>IF(LEN(S218)&gt;0,1,0)</ns0:f>
        <ns0:v>0</ns0:v>
      </ns0:c>
    </ns0:row>
    <ns0:row r="219" ht="15" hidden="0" customHeight="1">
      <ns0:c r="A219" s="7"/>
      <ns0:c r="B219" s="7"/>
      <ns0:c r="C219" s="7"/>
      <ns0:c r="D219" s="7"/>
      <ns0:c r="E219" s="7"/>
      <ns0:c r="F219" s="8"/>
      <ns0:c r="G219" s="8"/>
      <ns0:c r="H219" s="9"/>
      <ns0:c r="I219" s="9"/>
      <ns0:c r="J219" s="9"/>
      <ns0:c r="K219" s="9"/>
      <ns0:c r="L219" s="9"/>
      <ns0:c r="M219" s="10" t="str">
        <ns0:f>IF(OR(ISBLANK(H219),ISBLANK(J219)),"",H219*J219/1000)</ns0:f>
      </ns0:c>
      <ns0:c r="N219" s="10" t="str">
        <ns0:f>IF(B219="Scope 2",IF(OR(ISBLANK(H219),ISBLANK(K219)),"",H219*K219/1000),M219)</ns0:f>
      </ns0:c>
      <ns0:c r="O219" s="7"/>
      <ns0:c r="P219" s="7"/>
      <ns0:c r="Q219" s="7"/>
      <ns0:c r="R219" s="7"/>
      <ns0:c r="S219" s="3" t="str">
        <ns0:f>IF(AND(B219="",C219=""),"",IF(COUNTIFS($W$4:$W$24,C219,$X$4:$X$24,B219)=1,"","Verifica Scope e categoria"))</ns0:f>
      </ns0:c>
      <ns0:c r="T219" s="3" t="n">
        <ns0:f>IF(COUNTA(A219:L219,O219:R219)=0,0,1)</ns0:f>
        <ns0:v>0</ns0:v>
      </ns0:c>
      <ns0:c r="U219" s="3" t="n">
        <ns0:f>IF(AND(ISNUMBER(H219),ISBLANK(J219)),1,0)</ns0:f>
        <ns0:v>0</ns0:v>
      </ns0:c>
      <ns0:c r="V219" s="3" t="n">
        <ns0:f>IF(AND(ISBLANK(H219),OR(ISNUMBER(J219),ISNUMBER(K219))),1,0)</ns0:f>
        <ns0:v>0</ns0:v>
      </ns0:c>
      <ns0:c r="W219" s="3"/>
      <ns0:c r="X219" s="3"/>
      <ns0:c r="Y219" s="2" t="n">
        <ns0:f>IF(AND(T219=1,ISBLANK(P219)),1,0)</ns0:f>
        <ns0:v>0</ns0:v>
      </ns0:c>
      <ns0:c r="Z219" s="2" t="n">
        <ns0:f>IF(AND(T219=1,R219&lt;&gt;"Revisionato"),1,0)</ns0:f>
        <ns0:v>0</ns0:v>
      </ns0:c>
      <ns0:c r="AA219" s="2" t="n">
        <ns0:f>IF(AND(B219="Scope 2",ISNUMBER(H219),ISBLANK(K219)),1,0)</ns0:f>
        <ns0:v>0</ns0:v>
      </ns0:c>
      <ns0:c r="AB219" s="2" t="n">
        <ns0:f>IF(LEN(S219)&gt;0,1,0)</ns0:f>
        <ns0:v>0</ns0:v>
      </ns0:c>
    </ns0:row>
    <ns0:row r="220" ht="15" hidden="0" customHeight="1">
      <ns0:c r="A220" s="7"/>
      <ns0:c r="B220" s="7"/>
      <ns0:c r="C220" s="7"/>
      <ns0:c r="D220" s="7"/>
      <ns0:c r="E220" s="7"/>
      <ns0:c r="F220" s="8"/>
      <ns0:c r="G220" s="8"/>
      <ns0:c r="H220" s="9"/>
      <ns0:c r="I220" s="9"/>
      <ns0:c r="J220" s="9"/>
      <ns0:c r="K220" s="9"/>
      <ns0:c r="L220" s="9"/>
      <ns0:c r="M220" s="10" t="str">
        <ns0:f>IF(OR(ISBLANK(H220),ISBLANK(J220)),"",H220*J220/1000)</ns0:f>
      </ns0:c>
      <ns0:c r="N220" s="10" t="str">
        <ns0:f>IF(B220="Scope 2",IF(OR(ISBLANK(H220),ISBLANK(K220)),"",H220*K220/1000),M220)</ns0:f>
      </ns0:c>
      <ns0:c r="O220" s="7"/>
      <ns0:c r="P220" s="7"/>
      <ns0:c r="Q220" s="7"/>
      <ns0:c r="R220" s="7"/>
      <ns0:c r="S220" s="3" t="str">
        <ns0:f>IF(AND(B220="",C220=""),"",IF(COUNTIFS($W$4:$W$24,C220,$X$4:$X$24,B220)=1,"","Verifica Scope e categoria"))</ns0:f>
      </ns0:c>
      <ns0:c r="T220" s="3" t="n">
        <ns0:f>IF(COUNTA(A220:L220,O220:R220)=0,0,1)</ns0:f>
        <ns0:v>0</ns0:v>
      </ns0:c>
      <ns0:c r="U220" s="3" t="n">
        <ns0:f>IF(AND(ISNUMBER(H220),ISBLANK(J220)),1,0)</ns0:f>
        <ns0:v>0</ns0:v>
      </ns0:c>
      <ns0:c r="V220" s="3" t="n">
        <ns0:f>IF(AND(ISBLANK(H220),OR(ISNUMBER(J220),ISNUMBER(K220))),1,0)</ns0:f>
        <ns0:v>0</ns0:v>
      </ns0:c>
      <ns0:c r="W220" s="3"/>
      <ns0:c r="X220" s="3"/>
      <ns0:c r="Y220" s="2" t="n">
        <ns0:f>IF(AND(T220=1,ISBLANK(P220)),1,0)</ns0:f>
        <ns0:v>0</ns0:v>
      </ns0:c>
      <ns0:c r="Z220" s="2" t="n">
        <ns0:f>IF(AND(T220=1,R220&lt;&gt;"Revisionato"),1,0)</ns0:f>
        <ns0:v>0</ns0:v>
      </ns0:c>
      <ns0:c r="AA220" s="2" t="n">
        <ns0:f>IF(AND(B220="Scope 2",ISNUMBER(H220),ISBLANK(K220)),1,0)</ns0:f>
        <ns0:v>0</ns0:v>
      </ns0:c>
      <ns0:c r="AB220" s="2" t="n">
        <ns0:f>IF(LEN(S220)&gt;0,1,0)</ns0:f>
        <ns0:v>0</ns0:v>
      </ns0:c>
    </ns0:row>
    <ns0:row r="221" ht="15" hidden="0" customHeight="1">
      <ns0:c r="A221" s="7"/>
      <ns0:c r="B221" s="7"/>
      <ns0:c r="C221" s="7"/>
      <ns0:c r="D221" s="7"/>
      <ns0:c r="E221" s="7"/>
      <ns0:c r="F221" s="8"/>
      <ns0:c r="G221" s="8"/>
      <ns0:c r="H221" s="9"/>
      <ns0:c r="I221" s="9"/>
      <ns0:c r="J221" s="9"/>
      <ns0:c r="K221" s="9"/>
      <ns0:c r="L221" s="9"/>
      <ns0:c r="M221" s="10" t="str">
        <ns0:f>IF(OR(ISBLANK(H221),ISBLANK(J221)),"",H221*J221/1000)</ns0:f>
      </ns0:c>
      <ns0:c r="N221" s="10" t="str">
        <ns0:f>IF(B221="Scope 2",IF(OR(ISBLANK(H221),ISBLANK(K221)),"",H221*K221/1000),M221)</ns0:f>
      </ns0:c>
      <ns0:c r="O221" s="7"/>
      <ns0:c r="P221" s="7"/>
      <ns0:c r="Q221" s="7"/>
      <ns0:c r="R221" s="7"/>
      <ns0:c r="S221" s="3" t="str">
        <ns0:f>IF(AND(B221="",C221=""),"",IF(COUNTIFS($W$4:$W$24,C221,$X$4:$X$24,B221)=1,"","Verifica Scope e categoria"))</ns0:f>
      </ns0:c>
      <ns0:c r="T221" s="3" t="n">
        <ns0:f>IF(COUNTA(A221:L221,O221:R221)=0,0,1)</ns0:f>
        <ns0:v>0</ns0:v>
      </ns0:c>
      <ns0:c r="U221" s="3" t="n">
        <ns0:f>IF(AND(ISNUMBER(H221),ISBLANK(J221)),1,0)</ns0:f>
        <ns0:v>0</ns0:v>
      </ns0:c>
      <ns0:c r="V221" s="3" t="n">
        <ns0:f>IF(AND(ISBLANK(H221),OR(ISNUMBER(J221),ISNUMBER(K221))),1,0)</ns0:f>
        <ns0:v>0</ns0:v>
      </ns0:c>
      <ns0:c r="W221" s="3"/>
      <ns0:c r="X221" s="3"/>
      <ns0:c r="Y221" s="2" t="n">
        <ns0:f>IF(AND(T221=1,ISBLANK(P221)),1,0)</ns0:f>
        <ns0:v>0</ns0:v>
      </ns0:c>
      <ns0:c r="Z221" s="2" t="n">
        <ns0:f>IF(AND(T221=1,R221&lt;&gt;"Revisionato"),1,0)</ns0:f>
        <ns0:v>0</ns0:v>
      </ns0:c>
      <ns0:c r="AA221" s="2" t="n">
        <ns0:f>IF(AND(B221="Scope 2",ISNUMBER(H221),ISBLANK(K221)),1,0)</ns0:f>
        <ns0:v>0</ns0:v>
      </ns0:c>
      <ns0:c r="AB221" s="2" t="n">
        <ns0:f>IF(LEN(S221)&gt;0,1,0)</ns0:f>
        <ns0:v>0</ns0:v>
      </ns0:c>
    </ns0:row>
    <ns0:row r="222" ht="15" hidden="0" customHeight="1">
      <ns0:c r="A222" s="7"/>
      <ns0:c r="B222" s="7"/>
      <ns0:c r="C222" s="7"/>
      <ns0:c r="D222" s="7"/>
      <ns0:c r="E222" s="7"/>
      <ns0:c r="F222" s="8"/>
      <ns0:c r="G222" s="8"/>
      <ns0:c r="H222" s="9"/>
      <ns0:c r="I222" s="9"/>
      <ns0:c r="J222" s="9"/>
      <ns0:c r="K222" s="9"/>
      <ns0:c r="L222" s="9"/>
      <ns0:c r="M222" s="10" t="str">
        <ns0:f>IF(OR(ISBLANK(H222),ISBLANK(J222)),"",H222*J222/1000)</ns0:f>
      </ns0:c>
      <ns0:c r="N222" s="10" t="str">
        <ns0:f>IF(B222="Scope 2",IF(OR(ISBLANK(H222),ISBLANK(K222)),"",H222*K222/1000),M222)</ns0:f>
      </ns0:c>
      <ns0:c r="O222" s="7"/>
      <ns0:c r="P222" s="7"/>
      <ns0:c r="Q222" s="7"/>
      <ns0:c r="R222" s="7"/>
      <ns0:c r="S222" s="3" t="str">
        <ns0:f>IF(AND(B222="",C222=""),"",IF(COUNTIFS($W$4:$W$24,C222,$X$4:$X$24,B222)=1,"","Verifica Scope e categoria"))</ns0:f>
      </ns0:c>
      <ns0:c r="T222" s="3" t="n">
        <ns0:f>IF(COUNTA(A222:L222,O222:R222)=0,0,1)</ns0:f>
        <ns0:v>0</ns0:v>
      </ns0:c>
      <ns0:c r="U222" s="3" t="n">
        <ns0:f>IF(AND(ISNUMBER(H222),ISBLANK(J222)),1,0)</ns0:f>
        <ns0:v>0</ns0:v>
      </ns0:c>
      <ns0:c r="V222" s="3" t="n">
        <ns0:f>IF(AND(ISBLANK(H222),OR(ISNUMBER(J222),ISNUMBER(K222))),1,0)</ns0:f>
        <ns0:v>0</ns0:v>
      </ns0:c>
      <ns0:c r="W222" s="3"/>
      <ns0:c r="X222" s="3"/>
      <ns0:c r="Y222" s="2" t="n">
        <ns0:f>IF(AND(T222=1,ISBLANK(P222)),1,0)</ns0:f>
        <ns0:v>0</ns0:v>
      </ns0:c>
      <ns0:c r="Z222" s="2" t="n">
        <ns0:f>IF(AND(T222=1,R222&lt;&gt;"Revisionato"),1,0)</ns0:f>
        <ns0:v>0</ns0:v>
      </ns0:c>
      <ns0:c r="AA222" s="2" t="n">
        <ns0:f>IF(AND(B222="Scope 2",ISNUMBER(H222),ISBLANK(K222)),1,0)</ns0:f>
        <ns0:v>0</ns0:v>
      </ns0:c>
      <ns0:c r="AB222" s="2" t="n">
        <ns0:f>IF(LEN(S222)&gt;0,1,0)</ns0:f>
        <ns0:v>0</ns0:v>
      </ns0:c>
    </ns0:row>
    <ns0:row r="223" ht="15" hidden="0" customHeight="1">
      <ns0:c r="A223" s="7"/>
      <ns0:c r="B223" s="7"/>
      <ns0:c r="C223" s="7"/>
      <ns0:c r="D223" s="7"/>
      <ns0:c r="E223" s="7"/>
      <ns0:c r="F223" s="8"/>
      <ns0:c r="G223" s="8"/>
      <ns0:c r="H223" s="9"/>
      <ns0:c r="I223" s="9"/>
      <ns0:c r="J223" s="9"/>
      <ns0:c r="K223" s="9"/>
      <ns0:c r="L223" s="9"/>
      <ns0:c r="M223" s="10" t="str">
        <ns0:f>IF(OR(ISBLANK(H223),ISBLANK(J223)),"",H223*J223/1000)</ns0:f>
      </ns0:c>
      <ns0:c r="N223" s="10" t="str">
        <ns0:f>IF(B223="Scope 2",IF(OR(ISBLANK(H223),ISBLANK(K223)),"",H223*K223/1000),M223)</ns0:f>
      </ns0:c>
      <ns0:c r="O223" s="7"/>
      <ns0:c r="P223" s="7"/>
      <ns0:c r="Q223" s="7"/>
      <ns0:c r="R223" s="7"/>
      <ns0:c r="S223" s="3" t="str">
        <ns0:f>IF(AND(B223="",C223=""),"",IF(COUNTIFS($W$4:$W$24,C223,$X$4:$X$24,B223)=1,"","Verifica Scope e categoria"))</ns0:f>
      </ns0:c>
      <ns0:c r="T223" s="3" t="n">
        <ns0:f>IF(COUNTA(A223:L223,O223:R223)=0,0,1)</ns0:f>
        <ns0:v>0</ns0:v>
      </ns0:c>
      <ns0:c r="U223" s="3" t="n">
        <ns0:f>IF(AND(ISNUMBER(H223),ISBLANK(J223)),1,0)</ns0:f>
        <ns0:v>0</ns0:v>
      </ns0:c>
      <ns0:c r="V223" s="3" t="n">
        <ns0:f>IF(AND(ISBLANK(H223),OR(ISNUMBER(J223),ISNUMBER(K223))),1,0)</ns0:f>
        <ns0:v>0</ns0:v>
      </ns0:c>
      <ns0:c r="W223" s="3"/>
      <ns0:c r="X223" s="3"/>
      <ns0:c r="Y223" s="2" t="n">
        <ns0:f>IF(AND(T223=1,ISBLANK(P223)),1,0)</ns0:f>
        <ns0:v>0</ns0:v>
      </ns0:c>
      <ns0:c r="Z223" s="2" t="n">
        <ns0:f>IF(AND(T223=1,R223&lt;&gt;"Revisionato"),1,0)</ns0:f>
        <ns0:v>0</ns0:v>
      </ns0:c>
      <ns0:c r="AA223" s="2" t="n">
        <ns0:f>IF(AND(B223="Scope 2",ISNUMBER(H223),ISBLANK(K223)),1,0)</ns0:f>
        <ns0:v>0</ns0:v>
      </ns0:c>
      <ns0:c r="AB223" s="2" t="n">
        <ns0:f>IF(LEN(S223)&gt;0,1,0)</ns0:f>
        <ns0:v>0</ns0:v>
      </ns0:c>
    </ns0:row>
    <ns0:row r="224" ht="15" hidden="0" customHeight="1">
      <ns0:c r="A224" s="7"/>
      <ns0:c r="B224" s="7"/>
      <ns0:c r="C224" s="7"/>
      <ns0:c r="D224" s="7"/>
      <ns0:c r="E224" s="7"/>
      <ns0:c r="F224" s="8"/>
      <ns0:c r="G224" s="8"/>
      <ns0:c r="H224" s="9"/>
      <ns0:c r="I224" s="9"/>
      <ns0:c r="J224" s="9"/>
      <ns0:c r="K224" s="9"/>
      <ns0:c r="L224" s="9"/>
      <ns0:c r="M224" s="10" t="str">
        <ns0:f>IF(OR(ISBLANK(H224),ISBLANK(J224)),"",H224*J224/1000)</ns0:f>
      </ns0:c>
      <ns0:c r="N224" s="10" t="str">
        <ns0:f>IF(B224="Scope 2",IF(OR(ISBLANK(H224),ISBLANK(K224)),"",H224*K224/1000),M224)</ns0:f>
      </ns0:c>
      <ns0:c r="O224" s="7"/>
      <ns0:c r="P224" s="7"/>
      <ns0:c r="Q224" s="7"/>
      <ns0:c r="R224" s="7"/>
      <ns0:c r="S224" s="3" t="str">
        <ns0:f>IF(AND(B224="",C224=""),"",IF(COUNTIFS($W$4:$W$24,C224,$X$4:$X$24,B224)=1,"","Verifica Scope e categoria"))</ns0:f>
      </ns0:c>
      <ns0:c r="T224" s="3" t="n">
        <ns0:f>IF(COUNTA(A224:L224,O224:R224)=0,0,1)</ns0:f>
        <ns0:v>0</ns0:v>
      </ns0:c>
      <ns0:c r="U224" s="3" t="n">
        <ns0:f>IF(AND(ISNUMBER(H224),ISBLANK(J224)),1,0)</ns0:f>
        <ns0:v>0</ns0:v>
      </ns0:c>
      <ns0:c r="V224" s="3" t="n">
        <ns0:f>IF(AND(ISBLANK(H224),OR(ISNUMBER(J224),ISNUMBER(K224))),1,0)</ns0:f>
        <ns0:v>0</ns0:v>
      </ns0:c>
      <ns0:c r="W224" s="3"/>
      <ns0:c r="X224" s="3"/>
      <ns0:c r="Y224" s="2" t="n">
        <ns0:f>IF(AND(T224=1,ISBLANK(P224)),1,0)</ns0:f>
        <ns0:v>0</ns0:v>
      </ns0:c>
      <ns0:c r="Z224" s="2" t="n">
        <ns0:f>IF(AND(T224=1,R224&lt;&gt;"Revisionato"),1,0)</ns0:f>
        <ns0:v>0</ns0:v>
      </ns0:c>
      <ns0:c r="AA224" s="2" t="n">
        <ns0:f>IF(AND(B224="Scope 2",ISNUMBER(H224),ISBLANK(K224)),1,0)</ns0:f>
        <ns0:v>0</ns0:v>
      </ns0:c>
      <ns0:c r="AB224" s="2" t="n">
        <ns0:f>IF(LEN(S224)&gt;0,1,0)</ns0:f>
        <ns0:v>0</ns0:v>
      </ns0:c>
    </ns0:row>
    <ns0:row r="225" ht="15" hidden="0" customHeight="1">
      <ns0:c r="A225" s="7"/>
      <ns0:c r="B225" s="7"/>
      <ns0:c r="C225" s="7"/>
      <ns0:c r="D225" s="7"/>
      <ns0:c r="E225" s="7"/>
      <ns0:c r="F225" s="8"/>
      <ns0:c r="G225" s="8"/>
      <ns0:c r="H225" s="9"/>
      <ns0:c r="I225" s="9"/>
      <ns0:c r="J225" s="9"/>
      <ns0:c r="K225" s="9"/>
      <ns0:c r="L225" s="9"/>
      <ns0:c r="M225" s="10" t="str">
        <ns0:f>IF(OR(ISBLANK(H225),ISBLANK(J225)),"",H225*J225/1000)</ns0:f>
      </ns0:c>
      <ns0:c r="N225" s="10" t="str">
        <ns0:f>IF(B225="Scope 2",IF(OR(ISBLANK(H225),ISBLANK(K225)),"",H225*K225/1000),M225)</ns0:f>
      </ns0:c>
      <ns0:c r="O225" s="7"/>
      <ns0:c r="P225" s="7"/>
      <ns0:c r="Q225" s="7"/>
      <ns0:c r="R225" s="7"/>
      <ns0:c r="S225" s="3" t="str">
        <ns0:f>IF(AND(B225="",C225=""),"",IF(COUNTIFS($W$4:$W$24,C225,$X$4:$X$24,B225)=1,"","Verifica Scope e categoria"))</ns0:f>
      </ns0:c>
      <ns0:c r="T225" s="3" t="n">
        <ns0:f>IF(COUNTA(A225:L225,O225:R225)=0,0,1)</ns0:f>
        <ns0:v>0</ns0:v>
      </ns0:c>
      <ns0:c r="U225" s="3" t="n">
        <ns0:f>IF(AND(ISNUMBER(H225),ISBLANK(J225)),1,0)</ns0:f>
        <ns0:v>0</ns0:v>
      </ns0:c>
      <ns0:c r="V225" s="3" t="n">
        <ns0:f>IF(AND(ISBLANK(H225),OR(ISNUMBER(J225),ISNUMBER(K225))),1,0)</ns0:f>
        <ns0:v>0</ns0:v>
      </ns0:c>
      <ns0:c r="W225" s="3"/>
      <ns0:c r="X225" s="3"/>
      <ns0:c r="Y225" s="2" t="n">
        <ns0:f>IF(AND(T225=1,ISBLANK(P225)),1,0)</ns0:f>
        <ns0:v>0</ns0:v>
      </ns0:c>
      <ns0:c r="Z225" s="2" t="n">
        <ns0:f>IF(AND(T225=1,R225&lt;&gt;"Revisionato"),1,0)</ns0:f>
        <ns0:v>0</ns0:v>
      </ns0:c>
      <ns0:c r="AA225" s="2" t="n">
        <ns0:f>IF(AND(B225="Scope 2",ISNUMBER(H225),ISBLANK(K225)),1,0)</ns0:f>
        <ns0:v>0</ns0:v>
      </ns0:c>
      <ns0:c r="AB225" s="2" t="n">
        <ns0:f>IF(LEN(S225)&gt;0,1,0)</ns0:f>
        <ns0:v>0</ns0:v>
      </ns0:c>
    </ns0:row>
    <ns0:row r="226" ht="15" hidden="0" customHeight="1">
      <ns0:c r="A226" s="7"/>
      <ns0:c r="B226" s="7"/>
      <ns0:c r="C226" s="7"/>
      <ns0:c r="D226" s="7"/>
      <ns0:c r="E226" s="7"/>
      <ns0:c r="F226" s="8"/>
      <ns0:c r="G226" s="8"/>
      <ns0:c r="H226" s="9"/>
      <ns0:c r="I226" s="9"/>
      <ns0:c r="J226" s="9"/>
      <ns0:c r="K226" s="9"/>
      <ns0:c r="L226" s="9"/>
      <ns0:c r="M226" s="10" t="str">
        <ns0:f>IF(OR(ISBLANK(H226),ISBLANK(J226)),"",H226*J226/1000)</ns0:f>
      </ns0:c>
      <ns0:c r="N226" s="10" t="str">
        <ns0:f>IF(B226="Scope 2",IF(OR(ISBLANK(H226),ISBLANK(K226)),"",H226*K226/1000),M226)</ns0:f>
      </ns0:c>
      <ns0:c r="O226" s="7"/>
      <ns0:c r="P226" s="7"/>
      <ns0:c r="Q226" s="7"/>
      <ns0:c r="R226" s="7"/>
      <ns0:c r="S226" s="3" t="str">
        <ns0:f>IF(AND(B226="",C226=""),"",IF(COUNTIFS($W$4:$W$24,C226,$X$4:$X$24,B226)=1,"","Verifica Scope e categoria"))</ns0:f>
      </ns0:c>
      <ns0:c r="T226" s="3" t="n">
        <ns0:f>IF(COUNTA(A226:L226,O226:R226)=0,0,1)</ns0:f>
        <ns0:v>0</ns0:v>
      </ns0:c>
      <ns0:c r="U226" s="3" t="n">
        <ns0:f>IF(AND(ISNUMBER(H226),ISBLANK(J226)),1,0)</ns0:f>
        <ns0:v>0</ns0:v>
      </ns0:c>
      <ns0:c r="V226" s="3" t="n">
        <ns0:f>IF(AND(ISBLANK(H226),OR(ISNUMBER(J226),ISNUMBER(K226))),1,0)</ns0:f>
        <ns0:v>0</ns0:v>
      </ns0:c>
      <ns0:c r="W226" s="3"/>
      <ns0:c r="X226" s="3"/>
      <ns0:c r="Y226" s="2" t="n">
        <ns0:f>IF(AND(T226=1,ISBLANK(P226)),1,0)</ns0:f>
        <ns0:v>0</ns0:v>
      </ns0:c>
      <ns0:c r="Z226" s="2" t="n">
        <ns0:f>IF(AND(T226=1,R226&lt;&gt;"Revisionato"),1,0)</ns0:f>
        <ns0:v>0</ns0:v>
      </ns0:c>
      <ns0:c r="AA226" s="2" t="n">
        <ns0:f>IF(AND(B226="Scope 2",ISNUMBER(H226),ISBLANK(K226)),1,0)</ns0:f>
        <ns0:v>0</ns0:v>
      </ns0:c>
      <ns0:c r="AB226" s="2" t="n">
        <ns0:f>IF(LEN(S226)&gt;0,1,0)</ns0:f>
        <ns0:v>0</ns0:v>
      </ns0:c>
    </ns0:row>
    <ns0:row r="227" ht="15" hidden="0" customHeight="1">
      <ns0:c r="A227" s="7"/>
      <ns0:c r="B227" s="7"/>
      <ns0:c r="C227" s="7"/>
      <ns0:c r="D227" s="7"/>
      <ns0:c r="E227" s="7"/>
      <ns0:c r="F227" s="8"/>
      <ns0:c r="G227" s="8"/>
      <ns0:c r="H227" s="9"/>
      <ns0:c r="I227" s="9"/>
      <ns0:c r="J227" s="9"/>
      <ns0:c r="K227" s="9"/>
      <ns0:c r="L227" s="9"/>
      <ns0:c r="M227" s="10" t="str">
        <ns0:f>IF(OR(ISBLANK(H227),ISBLANK(J227)),"",H227*J227/1000)</ns0:f>
      </ns0:c>
      <ns0:c r="N227" s="10" t="str">
        <ns0:f>IF(B227="Scope 2",IF(OR(ISBLANK(H227),ISBLANK(K227)),"",H227*K227/1000),M227)</ns0:f>
      </ns0:c>
      <ns0:c r="O227" s="7"/>
      <ns0:c r="P227" s="7"/>
      <ns0:c r="Q227" s="7"/>
      <ns0:c r="R227" s="7"/>
      <ns0:c r="S227" s="3" t="str">
        <ns0:f>IF(AND(B227="",C227=""),"",IF(COUNTIFS($W$4:$W$24,C227,$X$4:$X$24,B227)=1,"","Verifica Scope e categoria"))</ns0:f>
      </ns0:c>
      <ns0:c r="T227" s="3" t="n">
        <ns0:f>IF(COUNTA(A227:L227,O227:R227)=0,0,1)</ns0:f>
        <ns0:v>0</ns0:v>
      </ns0:c>
      <ns0:c r="U227" s="3" t="n">
        <ns0:f>IF(AND(ISNUMBER(H227),ISBLANK(J227)),1,0)</ns0:f>
        <ns0:v>0</ns0:v>
      </ns0:c>
      <ns0:c r="V227" s="3" t="n">
        <ns0:f>IF(AND(ISBLANK(H227),OR(ISNUMBER(J227),ISNUMBER(K227))),1,0)</ns0:f>
        <ns0:v>0</ns0:v>
      </ns0:c>
      <ns0:c r="W227" s="3"/>
      <ns0:c r="X227" s="3"/>
      <ns0:c r="Y227" s="2" t="n">
        <ns0:f>IF(AND(T227=1,ISBLANK(P227)),1,0)</ns0:f>
        <ns0:v>0</ns0:v>
      </ns0:c>
      <ns0:c r="Z227" s="2" t="n">
        <ns0:f>IF(AND(T227=1,R227&lt;&gt;"Revisionato"),1,0)</ns0:f>
        <ns0:v>0</ns0:v>
      </ns0:c>
      <ns0:c r="AA227" s="2" t="n">
        <ns0:f>IF(AND(B227="Scope 2",ISNUMBER(H227),ISBLANK(K227)),1,0)</ns0:f>
        <ns0:v>0</ns0:v>
      </ns0:c>
      <ns0:c r="AB227" s="2" t="n">
        <ns0:f>IF(LEN(S227)&gt;0,1,0)</ns0:f>
        <ns0:v>0</ns0:v>
      </ns0:c>
    </ns0:row>
    <ns0:row r="228" ht="15" hidden="0" customHeight="1">
      <ns0:c r="A228" s="7"/>
      <ns0:c r="B228" s="7"/>
      <ns0:c r="C228" s="7"/>
      <ns0:c r="D228" s="7"/>
      <ns0:c r="E228" s="7"/>
      <ns0:c r="F228" s="8"/>
      <ns0:c r="G228" s="8"/>
      <ns0:c r="H228" s="9"/>
      <ns0:c r="I228" s="9"/>
      <ns0:c r="J228" s="9"/>
      <ns0:c r="K228" s="9"/>
      <ns0:c r="L228" s="9"/>
      <ns0:c r="M228" s="10" t="str">
        <ns0:f>IF(OR(ISBLANK(H228),ISBLANK(J228)),"",H228*J228/1000)</ns0:f>
      </ns0:c>
      <ns0:c r="N228" s="10" t="str">
        <ns0:f>IF(B228="Scope 2",IF(OR(ISBLANK(H228),ISBLANK(K228)),"",H228*K228/1000),M228)</ns0:f>
      </ns0:c>
      <ns0:c r="O228" s="7"/>
      <ns0:c r="P228" s="7"/>
      <ns0:c r="Q228" s="7"/>
      <ns0:c r="R228" s="7"/>
      <ns0:c r="S228" s="3" t="str">
        <ns0:f>IF(AND(B228="",C228=""),"",IF(COUNTIFS($W$4:$W$24,C228,$X$4:$X$24,B228)=1,"","Verifica Scope e categoria"))</ns0:f>
      </ns0:c>
      <ns0:c r="T228" s="3" t="n">
        <ns0:f>IF(COUNTA(A228:L228,O228:R228)=0,0,1)</ns0:f>
        <ns0:v>0</ns0:v>
      </ns0:c>
      <ns0:c r="U228" s="3" t="n">
        <ns0:f>IF(AND(ISNUMBER(H228),ISBLANK(J228)),1,0)</ns0:f>
        <ns0:v>0</ns0:v>
      </ns0:c>
      <ns0:c r="V228" s="3" t="n">
        <ns0:f>IF(AND(ISBLANK(H228),OR(ISNUMBER(J228),ISNUMBER(K228))),1,0)</ns0:f>
        <ns0:v>0</ns0:v>
      </ns0:c>
      <ns0:c r="W228" s="3"/>
      <ns0:c r="X228" s="3"/>
      <ns0:c r="Y228" s="2" t="n">
        <ns0:f>IF(AND(T228=1,ISBLANK(P228)),1,0)</ns0:f>
        <ns0:v>0</ns0:v>
      </ns0:c>
      <ns0:c r="Z228" s="2" t="n">
        <ns0:f>IF(AND(T228=1,R228&lt;&gt;"Revisionato"),1,0)</ns0:f>
        <ns0:v>0</ns0:v>
      </ns0:c>
      <ns0:c r="AA228" s="2" t="n">
        <ns0:f>IF(AND(B228="Scope 2",ISNUMBER(H228),ISBLANK(K228)),1,0)</ns0:f>
        <ns0:v>0</ns0:v>
      </ns0:c>
      <ns0:c r="AB228" s="2" t="n">
        <ns0:f>IF(LEN(S228)&gt;0,1,0)</ns0:f>
        <ns0:v>0</ns0:v>
      </ns0:c>
    </ns0:row>
    <ns0:row r="229" ht="15" hidden="0" customHeight="1">
      <ns0:c r="A229" s="7"/>
      <ns0:c r="B229" s="7"/>
      <ns0:c r="C229" s="7"/>
      <ns0:c r="D229" s="7"/>
      <ns0:c r="E229" s="7"/>
      <ns0:c r="F229" s="8"/>
      <ns0:c r="G229" s="8"/>
      <ns0:c r="H229" s="9"/>
      <ns0:c r="I229" s="9"/>
      <ns0:c r="J229" s="9"/>
      <ns0:c r="K229" s="9"/>
      <ns0:c r="L229" s="9"/>
      <ns0:c r="M229" s="10" t="str">
        <ns0:f>IF(OR(ISBLANK(H229),ISBLANK(J229)),"",H229*J229/1000)</ns0:f>
      </ns0:c>
      <ns0:c r="N229" s="10" t="str">
        <ns0:f>IF(B229="Scope 2",IF(OR(ISBLANK(H229),ISBLANK(K229)),"",H229*K229/1000),M229)</ns0:f>
      </ns0:c>
      <ns0:c r="O229" s="7"/>
      <ns0:c r="P229" s="7"/>
      <ns0:c r="Q229" s="7"/>
      <ns0:c r="R229" s="7"/>
      <ns0:c r="S229" s="3" t="str">
        <ns0:f>IF(AND(B229="",C229=""),"",IF(COUNTIFS($W$4:$W$24,C229,$X$4:$X$24,B229)=1,"","Verifica Scope e categoria"))</ns0:f>
      </ns0:c>
      <ns0:c r="T229" s="3" t="n">
        <ns0:f>IF(COUNTA(A229:L229,O229:R229)=0,0,1)</ns0:f>
        <ns0:v>0</ns0:v>
      </ns0:c>
      <ns0:c r="U229" s="3" t="n">
        <ns0:f>IF(AND(ISNUMBER(H229),ISBLANK(J229)),1,0)</ns0:f>
        <ns0:v>0</ns0:v>
      </ns0:c>
      <ns0:c r="V229" s="3" t="n">
        <ns0:f>IF(AND(ISBLANK(H229),OR(ISNUMBER(J229),ISNUMBER(K229))),1,0)</ns0:f>
        <ns0:v>0</ns0:v>
      </ns0:c>
      <ns0:c r="W229" s="3"/>
      <ns0:c r="X229" s="3"/>
      <ns0:c r="Y229" s="2" t="n">
        <ns0:f>IF(AND(T229=1,ISBLANK(P229)),1,0)</ns0:f>
        <ns0:v>0</ns0:v>
      </ns0:c>
      <ns0:c r="Z229" s="2" t="n">
        <ns0:f>IF(AND(T229=1,R229&lt;&gt;"Revisionato"),1,0)</ns0:f>
        <ns0:v>0</ns0:v>
      </ns0:c>
      <ns0:c r="AA229" s="2" t="n">
        <ns0:f>IF(AND(B229="Scope 2",ISNUMBER(H229),ISBLANK(K229)),1,0)</ns0:f>
        <ns0:v>0</ns0:v>
      </ns0:c>
      <ns0:c r="AB229" s="2" t="n">
        <ns0:f>IF(LEN(S229)&gt;0,1,0)</ns0:f>
        <ns0:v>0</ns0:v>
      </ns0:c>
    </ns0:row>
    <ns0:row r="230" ht="15" hidden="0" customHeight="1">
      <ns0:c r="A230" s="7"/>
      <ns0:c r="B230" s="7"/>
      <ns0:c r="C230" s="7"/>
      <ns0:c r="D230" s="7"/>
      <ns0:c r="E230" s="7"/>
      <ns0:c r="F230" s="8"/>
      <ns0:c r="G230" s="8"/>
      <ns0:c r="H230" s="9"/>
      <ns0:c r="I230" s="9"/>
      <ns0:c r="J230" s="9"/>
      <ns0:c r="K230" s="9"/>
      <ns0:c r="L230" s="9"/>
      <ns0:c r="M230" s="10" t="str">
        <ns0:f>IF(OR(ISBLANK(H230),ISBLANK(J230)),"",H230*J230/1000)</ns0:f>
      </ns0:c>
      <ns0:c r="N230" s="10" t="str">
        <ns0:f>IF(B230="Scope 2",IF(OR(ISBLANK(H230),ISBLANK(K230)),"",H230*K230/1000),M230)</ns0:f>
      </ns0:c>
      <ns0:c r="O230" s="7"/>
      <ns0:c r="P230" s="7"/>
      <ns0:c r="Q230" s="7"/>
      <ns0:c r="R230" s="7"/>
      <ns0:c r="S230" s="3" t="str">
        <ns0:f>IF(AND(B230="",C230=""),"",IF(COUNTIFS($W$4:$W$24,C230,$X$4:$X$24,B230)=1,"","Verifica Scope e categoria"))</ns0:f>
      </ns0:c>
      <ns0:c r="T230" s="3" t="n">
        <ns0:f>IF(COUNTA(A230:L230,O230:R230)=0,0,1)</ns0:f>
        <ns0:v>0</ns0:v>
      </ns0:c>
      <ns0:c r="U230" s="3" t="n">
        <ns0:f>IF(AND(ISNUMBER(H230),ISBLANK(J230)),1,0)</ns0:f>
        <ns0:v>0</ns0:v>
      </ns0:c>
      <ns0:c r="V230" s="3" t="n">
        <ns0:f>IF(AND(ISBLANK(H230),OR(ISNUMBER(J230),ISNUMBER(K230))),1,0)</ns0:f>
        <ns0:v>0</ns0:v>
      </ns0:c>
      <ns0:c r="W230" s="3"/>
      <ns0:c r="X230" s="3"/>
      <ns0:c r="Y230" s="2" t="n">
        <ns0:f>IF(AND(T230=1,ISBLANK(P230)),1,0)</ns0:f>
        <ns0:v>0</ns0:v>
      </ns0:c>
      <ns0:c r="Z230" s="2" t="n">
        <ns0:f>IF(AND(T230=1,R230&lt;&gt;"Revisionato"),1,0)</ns0:f>
        <ns0:v>0</ns0:v>
      </ns0:c>
      <ns0:c r="AA230" s="2" t="n">
        <ns0:f>IF(AND(B230="Scope 2",ISNUMBER(H230),ISBLANK(K230)),1,0)</ns0:f>
        <ns0:v>0</ns0:v>
      </ns0:c>
      <ns0:c r="AB230" s="2" t="n">
        <ns0:f>IF(LEN(S230)&gt;0,1,0)</ns0:f>
        <ns0:v>0</ns0:v>
      </ns0:c>
    </ns0:row>
    <ns0:row r="231" ht="15" hidden="0" customHeight="1">
      <ns0:c r="A231" s="7"/>
      <ns0:c r="B231" s="7"/>
      <ns0:c r="C231" s="7"/>
      <ns0:c r="D231" s="7"/>
      <ns0:c r="E231" s="7"/>
      <ns0:c r="F231" s="8"/>
      <ns0:c r="G231" s="8"/>
      <ns0:c r="H231" s="9"/>
      <ns0:c r="I231" s="9"/>
      <ns0:c r="J231" s="9"/>
      <ns0:c r="K231" s="9"/>
      <ns0:c r="L231" s="9"/>
      <ns0:c r="M231" s="10" t="str">
        <ns0:f>IF(OR(ISBLANK(H231),ISBLANK(J231)),"",H231*J231/1000)</ns0:f>
      </ns0:c>
      <ns0:c r="N231" s="10" t="str">
        <ns0:f>IF(B231="Scope 2",IF(OR(ISBLANK(H231),ISBLANK(K231)),"",H231*K231/1000),M231)</ns0:f>
      </ns0:c>
      <ns0:c r="O231" s="7"/>
      <ns0:c r="P231" s="7"/>
      <ns0:c r="Q231" s="7"/>
      <ns0:c r="R231" s="7"/>
      <ns0:c r="S231" s="3" t="str">
        <ns0:f>IF(AND(B231="",C231=""),"",IF(COUNTIFS($W$4:$W$24,C231,$X$4:$X$24,B231)=1,"","Verifica Scope e categoria"))</ns0:f>
      </ns0:c>
      <ns0:c r="T231" s="3" t="n">
        <ns0:f>IF(COUNTA(A231:L231,O231:R231)=0,0,1)</ns0:f>
        <ns0:v>0</ns0:v>
      </ns0:c>
      <ns0:c r="U231" s="3" t="n">
        <ns0:f>IF(AND(ISNUMBER(H231),ISBLANK(J231)),1,0)</ns0:f>
        <ns0:v>0</ns0:v>
      </ns0:c>
      <ns0:c r="V231" s="3" t="n">
        <ns0:f>IF(AND(ISBLANK(H231),OR(ISNUMBER(J231),ISNUMBER(K231))),1,0)</ns0:f>
        <ns0:v>0</ns0:v>
      </ns0:c>
      <ns0:c r="W231" s="3"/>
      <ns0:c r="X231" s="3"/>
      <ns0:c r="Y231" s="2" t="n">
        <ns0:f>IF(AND(T231=1,ISBLANK(P231)),1,0)</ns0:f>
        <ns0:v>0</ns0:v>
      </ns0:c>
      <ns0:c r="Z231" s="2" t="n">
        <ns0:f>IF(AND(T231=1,R231&lt;&gt;"Revisionato"),1,0)</ns0:f>
        <ns0:v>0</ns0:v>
      </ns0:c>
      <ns0:c r="AA231" s="2" t="n">
        <ns0:f>IF(AND(B231="Scope 2",ISNUMBER(H231),ISBLANK(K231)),1,0)</ns0:f>
        <ns0:v>0</ns0:v>
      </ns0:c>
      <ns0:c r="AB231" s="2" t="n">
        <ns0:f>IF(LEN(S231)&gt;0,1,0)</ns0:f>
        <ns0:v>0</ns0:v>
      </ns0:c>
    </ns0:row>
    <ns0:row r="232" ht="15" hidden="0" customHeight="1">
      <ns0:c r="A232" s="7"/>
      <ns0:c r="B232" s="7"/>
      <ns0:c r="C232" s="7"/>
      <ns0:c r="D232" s="7"/>
      <ns0:c r="E232" s="7"/>
      <ns0:c r="F232" s="8"/>
      <ns0:c r="G232" s="8"/>
      <ns0:c r="H232" s="9"/>
      <ns0:c r="I232" s="9"/>
      <ns0:c r="J232" s="9"/>
      <ns0:c r="K232" s="9"/>
      <ns0:c r="L232" s="9"/>
      <ns0:c r="M232" s="10" t="str">
        <ns0:f>IF(OR(ISBLANK(H232),ISBLANK(J232)),"",H232*J232/1000)</ns0:f>
      </ns0:c>
      <ns0:c r="N232" s="10" t="str">
        <ns0:f>IF(B232="Scope 2",IF(OR(ISBLANK(H232),ISBLANK(K232)),"",H232*K232/1000),M232)</ns0:f>
      </ns0:c>
      <ns0:c r="O232" s="7"/>
      <ns0:c r="P232" s="7"/>
      <ns0:c r="Q232" s="7"/>
      <ns0:c r="R232" s="7"/>
      <ns0:c r="S232" s="3" t="str">
        <ns0:f>IF(AND(B232="",C232=""),"",IF(COUNTIFS($W$4:$W$24,C232,$X$4:$X$24,B232)=1,"","Verifica Scope e categoria"))</ns0:f>
      </ns0:c>
      <ns0:c r="T232" s="3" t="n">
        <ns0:f>IF(COUNTA(A232:L232,O232:R232)=0,0,1)</ns0:f>
        <ns0:v>0</ns0:v>
      </ns0:c>
      <ns0:c r="U232" s="3" t="n">
        <ns0:f>IF(AND(ISNUMBER(H232),ISBLANK(J232)),1,0)</ns0:f>
        <ns0:v>0</ns0:v>
      </ns0:c>
      <ns0:c r="V232" s="3" t="n">
        <ns0:f>IF(AND(ISBLANK(H232),OR(ISNUMBER(J232),ISNUMBER(K232))),1,0)</ns0:f>
        <ns0:v>0</ns0:v>
      </ns0:c>
      <ns0:c r="W232" s="3"/>
      <ns0:c r="X232" s="3"/>
      <ns0:c r="Y232" s="2" t="n">
        <ns0:f>IF(AND(T232=1,ISBLANK(P232)),1,0)</ns0:f>
        <ns0:v>0</ns0:v>
      </ns0:c>
      <ns0:c r="Z232" s="2" t="n">
        <ns0:f>IF(AND(T232=1,R232&lt;&gt;"Revisionato"),1,0)</ns0:f>
        <ns0:v>0</ns0:v>
      </ns0:c>
      <ns0:c r="AA232" s="2" t="n">
        <ns0:f>IF(AND(B232="Scope 2",ISNUMBER(H232),ISBLANK(K232)),1,0)</ns0:f>
        <ns0:v>0</ns0:v>
      </ns0:c>
      <ns0:c r="AB232" s="2" t="n">
        <ns0:f>IF(LEN(S232)&gt;0,1,0)</ns0:f>
        <ns0:v>0</ns0:v>
      </ns0:c>
    </ns0:row>
    <ns0:row r="233" ht="15" hidden="0" customHeight="1">
      <ns0:c r="A233" s="7"/>
      <ns0:c r="B233" s="7"/>
      <ns0:c r="C233" s="7"/>
      <ns0:c r="D233" s="7"/>
      <ns0:c r="E233" s="7"/>
      <ns0:c r="F233" s="8"/>
      <ns0:c r="G233" s="8"/>
      <ns0:c r="H233" s="9"/>
      <ns0:c r="I233" s="9"/>
      <ns0:c r="J233" s="9"/>
      <ns0:c r="K233" s="9"/>
      <ns0:c r="L233" s="9"/>
      <ns0:c r="M233" s="10" t="str">
        <ns0:f>IF(OR(ISBLANK(H233),ISBLANK(J233)),"",H233*J233/1000)</ns0:f>
      </ns0:c>
      <ns0:c r="N233" s="10" t="str">
        <ns0:f>IF(B233="Scope 2",IF(OR(ISBLANK(H233),ISBLANK(K233)),"",H233*K233/1000),M233)</ns0:f>
      </ns0:c>
      <ns0:c r="O233" s="7"/>
      <ns0:c r="P233" s="7"/>
      <ns0:c r="Q233" s="7"/>
      <ns0:c r="R233" s="7"/>
      <ns0:c r="S233" s="3" t="str">
        <ns0:f>IF(AND(B233="",C233=""),"",IF(COUNTIFS($W$4:$W$24,C233,$X$4:$X$24,B233)=1,"","Verifica Scope e categoria"))</ns0:f>
      </ns0:c>
      <ns0:c r="T233" s="3" t="n">
        <ns0:f>IF(COUNTA(A233:L233,O233:R233)=0,0,1)</ns0:f>
        <ns0:v>0</ns0:v>
      </ns0:c>
      <ns0:c r="U233" s="3" t="n">
        <ns0:f>IF(AND(ISNUMBER(H233),ISBLANK(J233)),1,0)</ns0:f>
        <ns0:v>0</ns0:v>
      </ns0:c>
      <ns0:c r="V233" s="3" t="n">
        <ns0:f>IF(AND(ISBLANK(H233),OR(ISNUMBER(J233),ISNUMBER(K233))),1,0)</ns0:f>
        <ns0:v>0</ns0:v>
      </ns0:c>
      <ns0:c r="W233" s="3"/>
      <ns0:c r="X233" s="3"/>
      <ns0:c r="Y233" s="2" t="n">
        <ns0:f>IF(AND(T233=1,ISBLANK(P233)),1,0)</ns0:f>
        <ns0:v>0</ns0:v>
      </ns0:c>
      <ns0:c r="Z233" s="2" t="n">
        <ns0:f>IF(AND(T233=1,R233&lt;&gt;"Revisionato"),1,0)</ns0:f>
        <ns0:v>0</ns0:v>
      </ns0:c>
      <ns0:c r="AA233" s="2" t="n">
        <ns0:f>IF(AND(B233="Scope 2",ISNUMBER(H233),ISBLANK(K233)),1,0)</ns0:f>
        <ns0:v>0</ns0:v>
      </ns0:c>
      <ns0:c r="AB233" s="2" t="n">
        <ns0:f>IF(LEN(S233)&gt;0,1,0)</ns0:f>
        <ns0:v>0</ns0:v>
      </ns0:c>
    </ns0:row>
    <ns0:row r="234" ht="15" hidden="0" customHeight="1">
      <ns0:c r="A234" s="7"/>
      <ns0:c r="B234" s="7"/>
      <ns0:c r="C234" s="7"/>
      <ns0:c r="D234" s="7"/>
      <ns0:c r="E234" s="7"/>
      <ns0:c r="F234" s="8"/>
      <ns0:c r="G234" s="8"/>
      <ns0:c r="H234" s="9"/>
      <ns0:c r="I234" s="9"/>
      <ns0:c r="J234" s="9"/>
      <ns0:c r="K234" s="9"/>
      <ns0:c r="L234" s="9"/>
      <ns0:c r="M234" s="10" t="str">
        <ns0:f>IF(OR(ISBLANK(H234),ISBLANK(J234)),"",H234*J234/1000)</ns0:f>
      </ns0:c>
      <ns0:c r="N234" s="10" t="str">
        <ns0:f>IF(B234="Scope 2",IF(OR(ISBLANK(H234),ISBLANK(K234)),"",H234*K234/1000),M234)</ns0:f>
      </ns0:c>
      <ns0:c r="O234" s="7"/>
      <ns0:c r="P234" s="7"/>
      <ns0:c r="Q234" s="7"/>
      <ns0:c r="R234" s="7"/>
      <ns0:c r="S234" s="3" t="str">
        <ns0:f>IF(AND(B234="",C234=""),"",IF(COUNTIFS($W$4:$W$24,C234,$X$4:$X$24,B234)=1,"","Verifica Scope e categoria"))</ns0:f>
      </ns0:c>
      <ns0:c r="T234" s="3" t="n">
        <ns0:f>IF(COUNTA(A234:L234,O234:R234)=0,0,1)</ns0:f>
        <ns0:v>0</ns0:v>
      </ns0:c>
      <ns0:c r="U234" s="3" t="n">
        <ns0:f>IF(AND(ISNUMBER(H234),ISBLANK(J234)),1,0)</ns0:f>
        <ns0:v>0</ns0:v>
      </ns0:c>
      <ns0:c r="V234" s="3" t="n">
        <ns0:f>IF(AND(ISBLANK(H234),OR(ISNUMBER(J234),ISNUMBER(K234))),1,0)</ns0:f>
        <ns0:v>0</ns0:v>
      </ns0:c>
      <ns0:c r="W234" s="3"/>
      <ns0:c r="X234" s="3"/>
      <ns0:c r="Y234" s="2" t="n">
        <ns0:f>IF(AND(T234=1,ISBLANK(P234)),1,0)</ns0:f>
        <ns0:v>0</ns0:v>
      </ns0:c>
      <ns0:c r="Z234" s="2" t="n">
        <ns0:f>IF(AND(T234=1,R234&lt;&gt;"Revisionato"),1,0)</ns0:f>
        <ns0:v>0</ns0:v>
      </ns0:c>
      <ns0:c r="AA234" s="2" t="n">
        <ns0:f>IF(AND(B234="Scope 2",ISNUMBER(H234),ISBLANK(K234)),1,0)</ns0:f>
        <ns0:v>0</ns0:v>
      </ns0:c>
      <ns0:c r="AB234" s="2" t="n">
        <ns0:f>IF(LEN(S234)&gt;0,1,0)</ns0:f>
        <ns0:v>0</ns0:v>
      </ns0:c>
    </ns0:row>
    <ns0:row r="235" ht="15" hidden="0" customHeight="1">
      <ns0:c r="A235" s="7"/>
      <ns0:c r="B235" s="7"/>
      <ns0:c r="C235" s="7"/>
      <ns0:c r="D235" s="7"/>
      <ns0:c r="E235" s="7"/>
      <ns0:c r="F235" s="8"/>
      <ns0:c r="G235" s="8"/>
      <ns0:c r="H235" s="9"/>
      <ns0:c r="I235" s="9"/>
      <ns0:c r="J235" s="9"/>
      <ns0:c r="K235" s="9"/>
      <ns0:c r="L235" s="9"/>
      <ns0:c r="M235" s="10" t="str">
        <ns0:f>IF(OR(ISBLANK(H235),ISBLANK(J235)),"",H235*J235/1000)</ns0:f>
      </ns0:c>
      <ns0:c r="N235" s="10" t="str">
        <ns0:f>IF(B235="Scope 2",IF(OR(ISBLANK(H235),ISBLANK(K235)),"",H235*K235/1000),M235)</ns0:f>
      </ns0:c>
      <ns0:c r="O235" s="7"/>
      <ns0:c r="P235" s="7"/>
      <ns0:c r="Q235" s="7"/>
      <ns0:c r="R235" s="7"/>
      <ns0:c r="S235" s="3" t="str">
        <ns0:f>IF(AND(B235="",C235=""),"",IF(COUNTIFS($W$4:$W$24,C235,$X$4:$X$24,B235)=1,"","Verifica Scope e categoria"))</ns0:f>
      </ns0:c>
      <ns0:c r="T235" s="3" t="n">
        <ns0:f>IF(COUNTA(A235:L235,O235:R235)=0,0,1)</ns0:f>
        <ns0:v>0</ns0:v>
      </ns0:c>
      <ns0:c r="U235" s="3" t="n">
        <ns0:f>IF(AND(ISNUMBER(H235),ISBLANK(J235)),1,0)</ns0:f>
        <ns0:v>0</ns0:v>
      </ns0:c>
      <ns0:c r="V235" s="3" t="n">
        <ns0:f>IF(AND(ISBLANK(H235),OR(ISNUMBER(J235),ISNUMBER(K235))),1,0)</ns0:f>
        <ns0:v>0</ns0:v>
      </ns0:c>
      <ns0:c r="W235" s="3"/>
      <ns0:c r="X235" s="3"/>
      <ns0:c r="Y235" s="2" t="n">
        <ns0:f>IF(AND(T235=1,ISBLANK(P235)),1,0)</ns0:f>
        <ns0:v>0</ns0:v>
      </ns0:c>
      <ns0:c r="Z235" s="2" t="n">
        <ns0:f>IF(AND(T235=1,R235&lt;&gt;"Revisionato"),1,0)</ns0:f>
        <ns0:v>0</ns0:v>
      </ns0:c>
      <ns0:c r="AA235" s="2" t="n">
        <ns0:f>IF(AND(B235="Scope 2",ISNUMBER(H235),ISBLANK(K235)),1,0)</ns0:f>
        <ns0:v>0</ns0:v>
      </ns0:c>
      <ns0:c r="AB235" s="2" t="n">
        <ns0:f>IF(LEN(S235)&gt;0,1,0)</ns0:f>
        <ns0:v>0</ns0:v>
      </ns0:c>
    </ns0:row>
    <ns0:row r="236" ht="15" hidden="0" customHeight="1">
      <ns0:c r="A236" s="7"/>
      <ns0:c r="B236" s="7"/>
      <ns0:c r="C236" s="7"/>
      <ns0:c r="D236" s="7"/>
      <ns0:c r="E236" s="7"/>
      <ns0:c r="F236" s="8"/>
      <ns0:c r="G236" s="8"/>
      <ns0:c r="H236" s="9"/>
      <ns0:c r="I236" s="9"/>
      <ns0:c r="J236" s="9"/>
      <ns0:c r="K236" s="9"/>
      <ns0:c r="L236" s="9"/>
      <ns0:c r="M236" s="10" t="str">
        <ns0:f>IF(OR(ISBLANK(H236),ISBLANK(J236)),"",H236*J236/1000)</ns0:f>
      </ns0:c>
      <ns0:c r="N236" s="10" t="str">
        <ns0:f>IF(B236="Scope 2",IF(OR(ISBLANK(H236),ISBLANK(K236)),"",H236*K236/1000),M236)</ns0:f>
      </ns0:c>
      <ns0:c r="O236" s="7"/>
      <ns0:c r="P236" s="7"/>
      <ns0:c r="Q236" s="7"/>
      <ns0:c r="R236" s="7"/>
      <ns0:c r="S236" s="3" t="str">
        <ns0:f>IF(AND(B236="",C236=""),"",IF(COUNTIFS($W$4:$W$24,C236,$X$4:$X$24,B236)=1,"","Verifica Scope e categoria"))</ns0:f>
      </ns0:c>
      <ns0:c r="T236" s="3" t="n">
        <ns0:f>IF(COUNTA(A236:L236,O236:R236)=0,0,1)</ns0:f>
        <ns0:v>0</ns0:v>
      </ns0:c>
      <ns0:c r="U236" s="3" t="n">
        <ns0:f>IF(AND(ISNUMBER(H236),ISBLANK(J236)),1,0)</ns0:f>
        <ns0:v>0</ns0:v>
      </ns0:c>
      <ns0:c r="V236" s="3" t="n">
        <ns0:f>IF(AND(ISBLANK(H236),OR(ISNUMBER(J236),ISNUMBER(K236))),1,0)</ns0:f>
        <ns0:v>0</ns0:v>
      </ns0:c>
      <ns0:c r="W236" s="3"/>
      <ns0:c r="X236" s="3"/>
      <ns0:c r="Y236" s="2" t="n">
        <ns0:f>IF(AND(T236=1,ISBLANK(P236)),1,0)</ns0:f>
        <ns0:v>0</ns0:v>
      </ns0:c>
      <ns0:c r="Z236" s="2" t="n">
        <ns0:f>IF(AND(T236=1,R236&lt;&gt;"Revisionato"),1,0)</ns0:f>
        <ns0:v>0</ns0:v>
      </ns0:c>
      <ns0:c r="AA236" s="2" t="n">
        <ns0:f>IF(AND(B236="Scope 2",ISNUMBER(H236),ISBLANK(K236)),1,0)</ns0:f>
        <ns0:v>0</ns0:v>
      </ns0:c>
      <ns0:c r="AB236" s="2" t="n">
        <ns0:f>IF(LEN(S236)&gt;0,1,0)</ns0:f>
        <ns0:v>0</ns0:v>
      </ns0:c>
    </ns0:row>
    <ns0:row r="237" ht="15" hidden="0" customHeight="1">
      <ns0:c r="A237" s="7"/>
      <ns0:c r="B237" s="7"/>
      <ns0:c r="C237" s="7"/>
      <ns0:c r="D237" s="7"/>
      <ns0:c r="E237" s="7"/>
      <ns0:c r="F237" s="8"/>
      <ns0:c r="G237" s="8"/>
      <ns0:c r="H237" s="9"/>
      <ns0:c r="I237" s="9"/>
      <ns0:c r="J237" s="9"/>
      <ns0:c r="K237" s="9"/>
      <ns0:c r="L237" s="9"/>
      <ns0:c r="M237" s="10" t="str">
        <ns0:f>IF(OR(ISBLANK(H237),ISBLANK(J237)),"",H237*J237/1000)</ns0:f>
      </ns0:c>
      <ns0:c r="N237" s="10" t="str">
        <ns0:f>IF(B237="Scope 2",IF(OR(ISBLANK(H237),ISBLANK(K237)),"",H237*K237/1000),M237)</ns0:f>
      </ns0:c>
      <ns0:c r="O237" s="7"/>
      <ns0:c r="P237" s="7"/>
      <ns0:c r="Q237" s="7"/>
      <ns0:c r="R237" s="7"/>
      <ns0:c r="S237" s="3" t="str">
        <ns0:f>IF(AND(B237="",C237=""),"",IF(COUNTIFS($W$4:$W$24,C237,$X$4:$X$24,B237)=1,"","Verifica Scope e categoria"))</ns0:f>
      </ns0:c>
      <ns0:c r="T237" s="3" t="n">
        <ns0:f>IF(COUNTA(A237:L237,O237:R237)=0,0,1)</ns0:f>
        <ns0:v>0</ns0:v>
      </ns0:c>
      <ns0:c r="U237" s="3" t="n">
        <ns0:f>IF(AND(ISNUMBER(H237),ISBLANK(J237)),1,0)</ns0:f>
        <ns0:v>0</ns0:v>
      </ns0:c>
      <ns0:c r="V237" s="3" t="n">
        <ns0:f>IF(AND(ISBLANK(H237),OR(ISNUMBER(J237),ISNUMBER(K237))),1,0)</ns0:f>
        <ns0:v>0</ns0:v>
      </ns0:c>
      <ns0:c r="W237" s="3"/>
      <ns0:c r="X237" s="3"/>
      <ns0:c r="Y237" s="2" t="n">
        <ns0:f>IF(AND(T237=1,ISBLANK(P237)),1,0)</ns0:f>
        <ns0:v>0</ns0:v>
      </ns0:c>
      <ns0:c r="Z237" s="2" t="n">
        <ns0:f>IF(AND(T237=1,R237&lt;&gt;"Revisionato"),1,0)</ns0:f>
        <ns0:v>0</ns0:v>
      </ns0:c>
      <ns0:c r="AA237" s="2" t="n">
        <ns0:f>IF(AND(B237="Scope 2",ISNUMBER(H237),ISBLANK(K237)),1,0)</ns0:f>
        <ns0:v>0</ns0:v>
      </ns0:c>
      <ns0:c r="AB237" s="2" t="n">
        <ns0:f>IF(LEN(S237)&gt;0,1,0)</ns0:f>
        <ns0:v>0</ns0:v>
      </ns0:c>
    </ns0:row>
    <ns0:row r="238" ht="15" hidden="0" customHeight="1">
      <ns0:c r="A238" s="7"/>
      <ns0:c r="B238" s="7"/>
      <ns0:c r="C238" s="7"/>
      <ns0:c r="D238" s="7"/>
      <ns0:c r="E238" s="7"/>
      <ns0:c r="F238" s="8"/>
      <ns0:c r="G238" s="8"/>
      <ns0:c r="H238" s="9"/>
      <ns0:c r="I238" s="9"/>
      <ns0:c r="J238" s="9"/>
      <ns0:c r="K238" s="9"/>
      <ns0:c r="L238" s="9"/>
      <ns0:c r="M238" s="10" t="str">
        <ns0:f>IF(OR(ISBLANK(H238),ISBLANK(J238)),"",H238*J238/1000)</ns0:f>
      </ns0:c>
      <ns0:c r="N238" s="10" t="str">
        <ns0:f>IF(B238="Scope 2",IF(OR(ISBLANK(H238),ISBLANK(K238)),"",H238*K238/1000),M238)</ns0:f>
      </ns0:c>
      <ns0:c r="O238" s="7"/>
      <ns0:c r="P238" s="7"/>
      <ns0:c r="Q238" s="7"/>
      <ns0:c r="R238" s="7"/>
      <ns0:c r="S238" s="3" t="str">
        <ns0:f>IF(AND(B238="",C238=""),"",IF(COUNTIFS($W$4:$W$24,C238,$X$4:$X$24,B238)=1,"","Verifica Scope e categoria"))</ns0:f>
      </ns0:c>
      <ns0:c r="T238" s="3" t="n">
        <ns0:f>IF(COUNTA(A238:L238,O238:R238)=0,0,1)</ns0:f>
        <ns0:v>0</ns0:v>
      </ns0:c>
      <ns0:c r="U238" s="3" t="n">
        <ns0:f>IF(AND(ISNUMBER(H238),ISBLANK(J238)),1,0)</ns0:f>
        <ns0:v>0</ns0:v>
      </ns0:c>
      <ns0:c r="V238" s="3" t="n">
        <ns0:f>IF(AND(ISBLANK(H238),OR(ISNUMBER(J238),ISNUMBER(K238))),1,0)</ns0:f>
        <ns0:v>0</ns0:v>
      </ns0:c>
      <ns0:c r="W238" s="3"/>
      <ns0:c r="X238" s="3"/>
      <ns0:c r="Y238" s="2" t="n">
        <ns0:f>IF(AND(T238=1,ISBLANK(P238)),1,0)</ns0:f>
        <ns0:v>0</ns0:v>
      </ns0:c>
      <ns0:c r="Z238" s="2" t="n">
        <ns0:f>IF(AND(T238=1,R238&lt;&gt;"Revisionato"),1,0)</ns0:f>
        <ns0:v>0</ns0:v>
      </ns0:c>
      <ns0:c r="AA238" s="2" t="n">
        <ns0:f>IF(AND(B238="Scope 2",ISNUMBER(H238),ISBLANK(K238)),1,0)</ns0:f>
        <ns0:v>0</ns0:v>
      </ns0:c>
      <ns0:c r="AB238" s="2" t="n">
        <ns0:f>IF(LEN(S238)&gt;0,1,0)</ns0:f>
        <ns0:v>0</ns0:v>
      </ns0:c>
    </ns0:row>
    <ns0:row r="239" ht="15" hidden="0" customHeight="1">
      <ns0:c r="A239" s="7"/>
      <ns0:c r="B239" s="7"/>
      <ns0:c r="C239" s="7"/>
      <ns0:c r="D239" s="7"/>
      <ns0:c r="E239" s="7"/>
      <ns0:c r="F239" s="8"/>
      <ns0:c r="G239" s="8"/>
      <ns0:c r="H239" s="9"/>
      <ns0:c r="I239" s="9"/>
      <ns0:c r="J239" s="9"/>
      <ns0:c r="K239" s="9"/>
      <ns0:c r="L239" s="9"/>
      <ns0:c r="M239" s="10" t="str">
        <ns0:f>IF(OR(ISBLANK(H239),ISBLANK(J239)),"",H239*J239/1000)</ns0:f>
      </ns0:c>
      <ns0:c r="N239" s="10" t="str">
        <ns0:f>IF(B239="Scope 2",IF(OR(ISBLANK(H239),ISBLANK(K239)),"",H239*K239/1000),M239)</ns0:f>
      </ns0:c>
      <ns0:c r="O239" s="7"/>
      <ns0:c r="P239" s="7"/>
      <ns0:c r="Q239" s="7"/>
      <ns0:c r="R239" s="7"/>
      <ns0:c r="S239" s="3" t="str">
        <ns0:f>IF(AND(B239="",C239=""),"",IF(COUNTIFS($W$4:$W$24,C239,$X$4:$X$24,B239)=1,"","Verifica Scope e categoria"))</ns0:f>
      </ns0:c>
      <ns0:c r="T239" s="3" t="n">
        <ns0:f>IF(COUNTA(A239:L239,O239:R239)=0,0,1)</ns0:f>
        <ns0:v>0</ns0:v>
      </ns0:c>
      <ns0:c r="U239" s="3" t="n">
        <ns0:f>IF(AND(ISNUMBER(H239),ISBLANK(J239)),1,0)</ns0:f>
        <ns0:v>0</ns0:v>
      </ns0:c>
      <ns0:c r="V239" s="3" t="n">
        <ns0:f>IF(AND(ISBLANK(H239),OR(ISNUMBER(J239),ISNUMBER(K239))),1,0)</ns0:f>
        <ns0:v>0</ns0:v>
      </ns0:c>
      <ns0:c r="W239" s="3"/>
      <ns0:c r="X239" s="3"/>
      <ns0:c r="Y239" s="2" t="n">
        <ns0:f>IF(AND(T239=1,ISBLANK(P239)),1,0)</ns0:f>
        <ns0:v>0</ns0:v>
      </ns0:c>
      <ns0:c r="Z239" s="2" t="n">
        <ns0:f>IF(AND(T239=1,R239&lt;&gt;"Revisionato"),1,0)</ns0:f>
        <ns0:v>0</ns0:v>
      </ns0:c>
      <ns0:c r="AA239" s="2" t="n">
        <ns0:f>IF(AND(B239="Scope 2",ISNUMBER(H239),ISBLANK(K239)),1,0)</ns0:f>
        <ns0:v>0</ns0:v>
      </ns0:c>
      <ns0:c r="AB239" s="2" t="n">
        <ns0:f>IF(LEN(S239)&gt;0,1,0)</ns0:f>
        <ns0:v>0</ns0:v>
      </ns0:c>
    </ns0:row>
    <ns0:row r="240" ht="15" hidden="0" customHeight="1">
      <ns0:c r="A240" s="7"/>
      <ns0:c r="B240" s="7"/>
      <ns0:c r="C240" s="7"/>
      <ns0:c r="D240" s="7"/>
      <ns0:c r="E240" s="7"/>
      <ns0:c r="F240" s="8"/>
      <ns0:c r="G240" s="8"/>
      <ns0:c r="H240" s="9"/>
      <ns0:c r="I240" s="9"/>
      <ns0:c r="J240" s="9"/>
      <ns0:c r="K240" s="9"/>
      <ns0:c r="L240" s="9"/>
      <ns0:c r="M240" s="10" t="str">
        <ns0:f>IF(OR(ISBLANK(H240),ISBLANK(J240)),"",H240*J240/1000)</ns0:f>
      </ns0:c>
      <ns0:c r="N240" s="10" t="str">
        <ns0:f>IF(B240="Scope 2",IF(OR(ISBLANK(H240),ISBLANK(K240)),"",H240*K240/1000),M240)</ns0:f>
      </ns0:c>
      <ns0:c r="O240" s="7"/>
      <ns0:c r="P240" s="7"/>
      <ns0:c r="Q240" s="7"/>
      <ns0:c r="R240" s="7"/>
      <ns0:c r="S240" s="3" t="str">
        <ns0:f>IF(AND(B240="",C240=""),"",IF(COUNTIFS($W$4:$W$24,C240,$X$4:$X$24,B240)=1,"","Verifica Scope e categoria"))</ns0:f>
      </ns0:c>
      <ns0:c r="T240" s="3" t="n">
        <ns0:f>IF(COUNTA(A240:L240,O240:R240)=0,0,1)</ns0:f>
        <ns0:v>0</ns0:v>
      </ns0:c>
      <ns0:c r="U240" s="3" t="n">
        <ns0:f>IF(AND(ISNUMBER(H240),ISBLANK(J240)),1,0)</ns0:f>
        <ns0:v>0</ns0:v>
      </ns0:c>
      <ns0:c r="V240" s="3" t="n">
        <ns0:f>IF(AND(ISBLANK(H240),OR(ISNUMBER(J240),ISNUMBER(K240))),1,0)</ns0:f>
        <ns0:v>0</ns0:v>
      </ns0:c>
      <ns0:c r="W240" s="3"/>
      <ns0:c r="X240" s="3"/>
      <ns0:c r="Y240" s="2" t="n">
        <ns0:f>IF(AND(T240=1,ISBLANK(P240)),1,0)</ns0:f>
        <ns0:v>0</ns0:v>
      </ns0:c>
      <ns0:c r="Z240" s="2" t="n">
        <ns0:f>IF(AND(T240=1,R240&lt;&gt;"Revisionato"),1,0)</ns0:f>
        <ns0:v>0</ns0:v>
      </ns0:c>
      <ns0:c r="AA240" s="2" t="n">
        <ns0:f>IF(AND(B240="Scope 2",ISNUMBER(H240),ISBLANK(K240)),1,0)</ns0:f>
        <ns0:v>0</ns0:v>
      </ns0:c>
      <ns0:c r="AB240" s="2" t="n">
        <ns0:f>IF(LEN(S240)&gt;0,1,0)</ns0:f>
        <ns0:v>0</ns0:v>
      </ns0:c>
    </ns0:row>
    <ns0:row r="241" ht="15" hidden="0" customHeight="1">
      <ns0:c r="A241" s="7"/>
      <ns0:c r="B241" s="7"/>
      <ns0:c r="C241" s="7"/>
      <ns0:c r="D241" s="7"/>
      <ns0:c r="E241" s="7"/>
      <ns0:c r="F241" s="8"/>
      <ns0:c r="G241" s="8"/>
      <ns0:c r="H241" s="9"/>
      <ns0:c r="I241" s="9"/>
      <ns0:c r="J241" s="9"/>
      <ns0:c r="K241" s="9"/>
      <ns0:c r="L241" s="9"/>
      <ns0:c r="M241" s="10" t="str">
        <ns0:f>IF(OR(ISBLANK(H241),ISBLANK(J241)),"",H241*J241/1000)</ns0:f>
      </ns0:c>
      <ns0:c r="N241" s="10" t="str">
        <ns0:f>IF(B241="Scope 2",IF(OR(ISBLANK(H241),ISBLANK(K241)),"",H241*K241/1000),M241)</ns0:f>
      </ns0:c>
      <ns0:c r="O241" s="7"/>
      <ns0:c r="P241" s="7"/>
      <ns0:c r="Q241" s="7"/>
      <ns0:c r="R241" s="7"/>
      <ns0:c r="S241" s="3" t="str">
        <ns0:f>IF(AND(B241="",C241=""),"",IF(COUNTIFS($W$4:$W$24,C241,$X$4:$X$24,B241)=1,"","Verifica Scope e categoria"))</ns0:f>
      </ns0:c>
      <ns0:c r="T241" s="3" t="n">
        <ns0:f>IF(COUNTA(A241:L241,O241:R241)=0,0,1)</ns0:f>
        <ns0:v>0</ns0:v>
      </ns0:c>
      <ns0:c r="U241" s="3" t="n">
        <ns0:f>IF(AND(ISNUMBER(H241),ISBLANK(J241)),1,0)</ns0:f>
        <ns0:v>0</ns0:v>
      </ns0:c>
      <ns0:c r="V241" s="3" t="n">
        <ns0:f>IF(AND(ISBLANK(H241),OR(ISNUMBER(J241),ISNUMBER(K241))),1,0)</ns0:f>
        <ns0:v>0</ns0:v>
      </ns0:c>
      <ns0:c r="W241" s="3"/>
      <ns0:c r="X241" s="3"/>
      <ns0:c r="Y241" s="2" t="n">
        <ns0:f>IF(AND(T241=1,ISBLANK(P241)),1,0)</ns0:f>
        <ns0:v>0</ns0:v>
      </ns0:c>
      <ns0:c r="Z241" s="2" t="n">
        <ns0:f>IF(AND(T241=1,R241&lt;&gt;"Revisionato"),1,0)</ns0:f>
        <ns0:v>0</ns0:v>
      </ns0:c>
      <ns0:c r="AA241" s="2" t="n">
        <ns0:f>IF(AND(B241="Scope 2",ISNUMBER(H241),ISBLANK(K241)),1,0)</ns0:f>
        <ns0:v>0</ns0:v>
      </ns0:c>
      <ns0:c r="AB241" s="2" t="n">
        <ns0:f>IF(LEN(S241)&gt;0,1,0)</ns0:f>
        <ns0:v>0</ns0:v>
      </ns0:c>
    </ns0:row>
    <ns0:row r="242" ht="15" hidden="0" customHeight="1">
      <ns0:c r="A242" s="7"/>
      <ns0:c r="B242" s="7"/>
      <ns0:c r="C242" s="7"/>
      <ns0:c r="D242" s="7"/>
      <ns0:c r="E242" s="7"/>
      <ns0:c r="F242" s="8"/>
      <ns0:c r="G242" s="8"/>
      <ns0:c r="H242" s="9"/>
      <ns0:c r="I242" s="9"/>
      <ns0:c r="J242" s="9"/>
      <ns0:c r="K242" s="9"/>
      <ns0:c r="L242" s="9"/>
      <ns0:c r="M242" s="10" t="str">
        <ns0:f>IF(OR(ISBLANK(H242),ISBLANK(J242)),"",H242*J242/1000)</ns0:f>
      </ns0:c>
      <ns0:c r="N242" s="10" t="str">
        <ns0:f>IF(B242="Scope 2",IF(OR(ISBLANK(H242),ISBLANK(K242)),"",H242*K242/1000),M242)</ns0:f>
      </ns0:c>
      <ns0:c r="O242" s="7"/>
      <ns0:c r="P242" s="7"/>
      <ns0:c r="Q242" s="7"/>
      <ns0:c r="R242" s="7"/>
      <ns0:c r="S242" s="3" t="str">
        <ns0:f>IF(AND(B242="",C242=""),"",IF(COUNTIFS($W$4:$W$24,C242,$X$4:$X$24,B242)=1,"","Verifica Scope e categoria"))</ns0:f>
      </ns0:c>
      <ns0:c r="T242" s="3" t="n">
        <ns0:f>IF(COUNTA(A242:L242,O242:R242)=0,0,1)</ns0:f>
        <ns0:v>0</ns0:v>
      </ns0:c>
      <ns0:c r="U242" s="3" t="n">
        <ns0:f>IF(AND(ISNUMBER(H242),ISBLANK(J242)),1,0)</ns0:f>
        <ns0:v>0</ns0:v>
      </ns0:c>
      <ns0:c r="V242" s="3" t="n">
        <ns0:f>IF(AND(ISBLANK(H242),OR(ISNUMBER(J242),ISNUMBER(K242))),1,0)</ns0:f>
        <ns0:v>0</ns0:v>
      </ns0:c>
      <ns0:c r="W242" s="3"/>
      <ns0:c r="X242" s="3"/>
      <ns0:c r="Y242" s="2" t="n">
        <ns0:f>IF(AND(T242=1,ISBLANK(P242)),1,0)</ns0:f>
        <ns0:v>0</ns0:v>
      </ns0:c>
      <ns0:c r="Z242" s="2" t="n">
        <ns0:f>IF(AND(T242=1,R242&lt;&gt;"Revisionato"),1,0)</ns0:f>
        <ns0:v>0</ns0:v>
      </ns0:c>
      <ns0:c r="AA242" s="2" t="n">
        <ns0:f>IF(AND(B242="Scope 2",ISNUMBER(H242),ISBLANK(K242)),1,0)</ns0:f>
        <ns0:v>0</ns0:v>
      </ns0:c>
      <ns0:c r="AB242" s="2" t="n">
        <ns0:f>IF(LEN(S242)&gt;0,1,0)</ns0:f>
        <ns0:v>0</ns0:v>
      </ns0:c>
    </ns0:row>
    <ns0:row r="243" ht="15" hidden="0" customHeight="1">
      <ns0:c r="A243" s="7"/>
      <ns0:c r="B243" s="7"/>
      <ns0:c r="C243" s="7"/>
      <ns0:c r="D243" s="7"/>
      <ns0:c r="E243" s="7"/>
      <ns0:c r="F243" s="8"/>
      <ns0:c r="G243" s="8"/>
      <ns0:c r="H243" s="9"/>
      <ns0:c r="I243" s="9"/>
      <ns0:c r="J243" s="9"/>
      <ns0:c r="K243" s="9"/>
      <ns0:c r="L243" s="9"/>
      <ns0:c r="M243" s="10" t="str">
        <ns0:f>IF(OR(ISBLANK(H243),ISBLANK(J243)),"",H243*J243/1000)</ns0:f>
      </ns0:c>
      <ns0:c r="N243" s="10" t="str">
        <ns0:f>IF(B243="Scope 2",IF(OR(ISBLANK(H243),ISBLANK(K243)),"",H243*K243/1000),M243)</ns0:f>
      </ns0:c>
      <ns0:c r="O243" s="7"/>
      <ns0:c r="P243" s="7"/>
      <ns0:c r="Q243" s="7"/>
      <ns0:c r="R243" s="7"/>
      <ns0:c r="S243" s="3" t="str">
        <ns0:f>IF(AND(B243="",C243=""),"",IF(COUNTIFS($W$4:$W$24,C243,$X$4:$X$24,B243)=1,"","Verifica Scope e categoria"))</ns0:f>
      </ns0:c>
      <ns0:c r="T243" s="3" t="n">
        <ns0:f>IF(COUNTA(A243:L243,O243:R243)=0,0,1)</ns0:f>
        <ns0:v>0</ns0:v>
      </ns0:c>
      <ns0:c r="U243" s="3" t="n">
        <ns0:f>IF(AND(ISNUMBER(H243),ISBLANK(J243)),1,0)</ns0:f>
        <ns0:v>0</ns0:v>
      </ns0:c>
      <ns0:c r="V243" s="3" t="n">
        <ns0:f>IF(AND(ISBLANK(H243),OR(ISNUMBER(J243),ISNUMBER(K243))),1,0)</ns0:f>
        <ns0:v>0</ns0:v>
      </ns0:c>
      <ns0:c r="W243" s="3"/>
      <ns0:c r="X243" s="3"/>
      <ns0:c r="Y243" s="2" t="n">
        <ns0:f>IF(AND(T243=1,ISBLANK(P243)),1,0)</ns0:f>
        <ns0:v>0</ns0:v>
      </ns0:c>
      <ns0:c r="Z243" s="2" t="n">
        <ns0:f>IF(AND(T243=1,R243&lt;&gt;"Revisionato"),1,0)</ns0:f>
        <ns0:v>0</ns0:v>
      </ns0:c>
      <ns0:c r="AA243" s="2" t="n">
        <ns0:f>IF(AND(B243="Scope 2",ISNUMBER(H243),ISBLANK(K243)),1,0)</ns0:f>
        <ns0:v>0</ns0:v>
      </ns0:c>
      <ns0:c r="AB243" s="2" t="n">
        <ns0:f>IF(LEN(S243)&gt;0,1,0)</ns0:f>
        <ns0:v>0</ns0:v>
      </ns0:c>
    </ns0:row>
    <ns0:row r="244" ht="15" hidden="0" customHeight="1">
      <ns0:c r="A244" s="7"/>
      <ns0:c r="B244" s="7"/>
      <ns0:c r="C244" s="7"/>
      <ns0:c r="D244" s="7"/>
      <ns0:c r="E244" s="7"/>
      <ns0:c r="F244" s="8"/>
      <ns0:c r="G244" s="8"/>
      <ns0:c r="H244" s="9"/>
      <ns0:c r="I244" s="9"/>
      <ns0:c r="J244" s="9"/>
      <ns0:c r="K244" s="9"/>
      <ns0:c r="L244" s="9"/>
      <ns0:c r="M244" s="10" t="str">
        <ns0:f>IF(OR(ISBLANK(H244),ISBLANK(J244)),"",H244*J244/1000)</ns0:f>
      </ns0:c>
      <ns0:c r="N244" s="10" t="str">
        <ns0:f>IF(B244="Scope 2",IF(OR(ISBLANK(H244),ISBLANK(K244)),"",H244*K244/1000),M244)</ns0:f>
      </ns0:c>
      <ns0:c r="O244" s="7"/>
      <ns0:c r="P244" s="7"/>
      <ns0:c r="Q244" s="7"/>
      <ns0:c r="R244" s="7"/>
      <ns0:c r="S244" s="3" t="str">
        <ns0:f>IF(AND(B244="",C244=""),"",IF(COUNTIFS($W$4:$W$24,C244,$X$4:$X$24,B244)=1,"","Verifica Scope e categoria"))</ns0:f>
      </ns0:c>
      <ns0:c r="T244" s="3" t="n">
        <ns0:f>IF(COUNTA(A244:L244,O244:R244)=0,0,1)</ns0:f>
        <ns0:v>0</ns0:v>
      </ns0:c>
      <ns0:c r="U244" s="3" t="n">
        <ns0:f>IF(AND(ISNUMBER(H244),ISBLANK(J244)),1,0)</ns0:f>
        <ns0:v>0</ns0:v>
      </ns0:c>
      <ns0:c r="V244" s="3" t="n">
        <ns0:f>IF(AND(ISBLANK(H244),OR(ISNUMBER(J244),ISNUMBER(K244))),1,0)</ns0:f>
        <ns0:v>0</ns0:v>
      </ns0:c>
      <ns0:c r="W244" s="3"/>
      <ns0:c r="X244" s="3"/>
      <ns0:c r="Y244" s="2" t="n">
        <ns0:f>IF(AND(T244=1,ISBLANK(P244)),1,0)</ns0:f>
        <ns0:v>0</ns0:v>
      </ns0:c>
      <ns0:c r="Z244" s="2" t="n">
        <ns0:f>IF(AND(T244=1,R244&lt;&gt;"Revisionato"),1,0)</ns0:f>
        <ns0:v>0</ns0:v>
      </ns0:c>
      <ns0:c r="AA244" s="2" t="n">
        <ns0:f>IF(AND(B244="Scope 2",ISNUMBER(H244),ISBLANK(K244)),1,0)</ns0:f>
        <ns0:v>0</ns0:v>
      </ns0:c>
      <ns0:c r="AB244" s="2" t="n">
        <ns0:f>IF(LEN(S244)&gt;0,1,0)</ns0:f>
        <ns0:v>0</ns0:v>
      </ns0:c>
    </ns0:row>
    <ns0:row r="245" ht="15" hidden="0" customHeight="1">
      <ns0:c r="A245" s="7"/>
      <ns0:c r="B245" s="7"/>
      <ns0:c r="C245" s="7"/>
      <ns0:c r="D245" s="7"/>
      <ns0:c r="E245" s="7"/>
      <ns0:c r="F245" s="8"/>
      <ns0:c r="G245" s="8"/>
      <ns0:c r="H245" s="9"/>
      <ns0:c r="I245" s="9"/>
      <ns0:c r="J245" s="9"/>
      <ns0:c r="K245" s="9"/>
      <ns0:c r="L245" s="9"/>
      <ns0:c r="M245" s="10" t="str">
        <ns0:f>IF(OR(ISBLANK(H245),ISBLANK(J245)),"",H245*J245/1000)</ns0:f>
      </ns0:c>
      <ns0:c r="N245" s="10" t="str">
        <ns0:f>IF(B245="Scope 2",IF(OR(ISBLANK(H245),ISBLANK(K245)),"",H245*K245/1000),M245)</ns0:f>
      </ns0:c>
      <ns0:c r="O245" s="7"/>
      <ns0:c r="P245" s="7"/>
      <ns0:c r="Q245" s="7"/>
      <ns0:c r="R245" s="7"/>
      <ns0:c r="S245" s="3" t="str">
        <ns0:f>IF(AND(B245="",C245=""),"",IF(COUNTIFS($W$4:$W$24,C245,$X$4:$X$24,B245)=1,"","Verifica Scope e categoria"))</ns0:f>
      </ns0:c>
      <ns0:c r="T245" s="3" t="n">
        <ns0:f>IF(COUNTA(A245:L245,O245:R245)=0,0,1)</ns0:f>
        <ns0:v>0</ns0:v>
      </ns0:c>
      <ns0:c r="U245" s="3" t="n">
        <ns0:f>IF(AND(ISNUMBER(H245),ISBLANK(J245)),1,0)</ns0:f>
        <ns0:v>0</ns0:v>
      </ns0:c>
      <ns0:c r="V245" s="3" t="n">
        <ns0:f>IF(AND(ISBLANK(H245),OR(ISNUMBER(J245),ISNUMBER(K245))),1,0)</ns0:f>
        <ns0:v>0</ns0:v>
      </ns0:c>
      <ns0:c r="W245" s="3"/>
      <ns0:c r="X245" s="3"/>
      <ns0:c r="Y245" s="2" t="n">
        <ns0:f>IF(AND(T245=1,ISBLANK(P245)),1,0)</ns0:f>
        <ns0:v>0</ns0:v>
      </ns0:c>
      <ns0:c r="Z245" s="2" t="n">
        <ns0:f>IF(AND(T245=1,R245&lt;&gt;"Revisionato"),1,0)</ns0:f>
        <ns0:v>0</ns0:v>
      </ns0:c>
      <ns0:c r="AA245" s="2" t="n">
        <ns0:f>IF(AND(B245="Scope 2",ISNUMBER(H245),ISBLANK(K245)),1,0)</ns0:f>
        <ns0:v>0</ns0:v>
      </ns0:c>
      <ns0:c r="AB245" s="2" t="n">
        <ns0:f>IF(LEN(S245)&gt;0,1,0)</ns0:f>
        <ns0:v>0</ns0:v>
      </ns0:c>
    </ns0:row>
    <ns0:row r="246" ht="15" hidden="0" customHeight="1">
      <ns0:c r="A246" s="7"/>
      <ns0:c r="B246" s="7"/>
      <ns0:c r="C246" s="7"/>
      <ns0:c r="D246" s="7"/>
      <ns0:c r="E246" s="7"/>
      <ns0:c r="F246" s="8"/>
      <ns0:c r="G246" s="8"/>
      <ns0:c r="H246" s="9"/>
      <ns0:c r="I246" s="9"/>
      <ns0:c r="J246" s="9"/>
      <ns0:c r="K246" s="9"/>
      <ns0:c r="L246" s="9"/>
      <ns0:c r="M246" s="10" t="str">
        <ns0:f>IF(OR(ISBLANK(H246),ISBLANK(J246)),"",H246*J246/1000)</ns0:f>
      </ns0:c>
      <ns0:c r="N246" s="10" t="str">
        <ns0:f>IF(B246="Scope 2",IF(OR(ISBLANK(H246),ISBLANK(K246)),"",H246*K246/1000),M246)</ns0:f>
      </ns0:c>
      <ns0:c r="O246" s="7"/>
      <ns0:c r="P246" s="7"/>
      <ns0:c r="Q246" s="7"/>
      <ns0:c r="R246" s="7"/>
      <ns0:c r="S246" s="3" t="str">
        <ns0:f>IF(AND(B246="",C246=""),"",IF(COUNTIFS($W$4:$W$24,C246,$X$4:$X$24,B246)=1,"","Verifica Scope e categoria"))</ns0:f>
      </ns0:c>
      <ns0:c r="T246" s="3" t="n">
        <ns0:f>IF(COUNTA(A246:L246,O246:R246)=0,0,1)</ns0:f>
        <ns0:v>0</ns0:v>
      </ns0:c>
      <ns0:c r="U246" s="3" t="n">
        <ns0:f>IF(AND(ISNUMBER(H246),ISBLANK(J246)),1,0)</ns0:f>
        <ns0:v>0</ns0:v>
      </ns0:c>
      <ns0:c r="V246" s="3" t="n">
        <ns0:f>IF(AND(ISBLANK(H246),OR(ISNUMBER(J246),ISNUMBER(K246))),1,0)</ns0:f>
        <ns0:v>0</ns0:v>
      </ns0:c>
      <ns0:c r="W246" s="3"/>
      <ns0:c r="X246" s="3"/>
      <ns0:c r="Y246" s="2" t="n">
        <ns0:f>IF(AND(T246=1,ISBLANK(P246)),1,0)</ns0:f>
        <ns0:v>0</ns0:v>
      </ns0:c>
      <ns0:c r="Z246" s="2" t="n">
        <ns0:f>IF(AND(T246=1,R246&lt;&gt;"Revisionato"),1,0)</ns0:f>
        <ns0:v>0</ns0:v>
      </ns0:c>
      <ns0:c r="AA246" s="2" t="n">
        <ns0:f>IF(AND(B246="Scope 2",ISNUMBER(H246),ISBLANK(K246)),1,0)</ns0:f>
        <ns0:v>0</ns0:v>
      </ns0:c>
      <ns0:c r="AB246" s="2" t="n">
        <ns0:f>IF(LEN(S246)&gt;0,1,0)</ns0:f>
        <ns0:v>0</ns0:v>
      </ns0:c>
    </ns0:row>
    <ns0:row r="247" ht="15" hidden="0" customHeight="1">
      <ns0:c r="A247" s="7"/>
      <ns0:c r="B247" s="7"/>
      <ns0:c r="C247" s="7"/>
      <ns0:c r="D247" s="7"/>
      <ns0:c r="E247" s="7"/>
      <ns0:c r="F247" s="8"/>
      <ns0:c r="G247" s="8"/>
      <ns0:c r="H247" s="9"/>
      <ns0:c r="I247" s="9"/>
      <ns0:c r="J247" s="9"/>
      <ns0:c r="K247" s="9"/>
      <ns0:c r="L247" s="9"/>
      <ns0:c r="M247" s="10" t="str">
        <ns0:f>IF(OR(ISBLANK(H247),ISBLANK(J247)),"",H247*J247/1000)</ns0:f>
      </ns0:c>
      <ns0:c r="N247" s="10" t="str">
        <ns0:f>IF(B247="Scope 2",IF(OR(ISBLANK(H247),ISBLANK(K247)),"",H247*K247/1000),M247)</ns0:f>
      </ns0:c>
      <ns0:c r="O247" s="7"/>
      <ns0:c r="P247" s="7"/>
      <ns0:c r="Q247" s="7"/>
      <ns0:c r="R247" s="7"/>
      <ns0:c r="S247" s="3" t="str">
        <ns0:f>IF(AND(B247="",C247=""),"",IF(COUNTIFS($W$4:$W$24,C247,$X$4:$X$24,B247)=1,"","Verifica Scope e categoria"))</ns0:f>
      </ns0:c>
      <ns0:c r="T247" s="3" t="n">
        <ns0:f>IF(COUNTA(A247:L247,O247:R247)=0,0,1)</ns0:f>
        <ns0:v>0</ns0:v>
      </ns0:c>
      <ns0:c r="U247" s="3" t="n">
        <ns0:f>IF(AND(ISNUMBER(H247),ISBLANK(J247)),1,0)</ns0:f>
        <ns0:v>0</ns0:v>
      </ns0:c>
      <ns0:c r="V247" s="3" t="n">
        <ns0:f>IF(AND(ISBLANK(H247),OR(ISNUMBER(J247),ISNUMBER(K247))),1,0)</ns0:f>
        <ns0:v>0</ns0:v>
      </ns0:c>
      <ns0:c r="W247" s="3"/>
      <ns0:c r="X247" s="3"/>
      <ns0:c r="Y247" s="2" t="n">
        <ns0:f>IF(AND(T247=1,ISBLANK(P247)),1,0)</ns0:f>
        <ns0:v>0</ns0:v>
      </ns0:c>
      <ns0:c r="Z247" s="2" t="n">
        <ns0:f>IF(AND(T247=1,R247&lt;&gt;"Revisionato"),1,0)</ns0:f>
        <ns0:v>0</ns0:v>
      </ns0:c>
      <ns0:c r="AA247" s="2" t="n">
        <ns0:f>IF(AND(B247="Scope 2",ISNUMBER(H247),ISBLANK(K247)),1,0)</ns0:f>
        <ns0:v>0</ns0:v>
      </ns0:c>
      <ns0:c r="AB247" s="2" t="n">
        <ns0:f>IF(LEN(S247)&gt;0,1,0)</ns0:f>
        <ns0:v>0</ns0:v>
      </ns0:c>
    </ns0:row>
    <ns0:row r="248" ht="15" hidden="0" customHeight="1">
      <ns0:c r="A248" s="7"/>
      <ns0:c r="B248" s="7"/>
      <ns0:c r="C248" s="7"/>
      <ns0:c r="D248" s="7"/>
      <ns0:c r="E248" s="7"/>
      <ns0:c r="F248" s="8"/>
      <ns0:c r="G248" s="8"/>
      <ns0:c r="H248" s="9"/>
      <ns0:c r="I248" s="9"/>
      <ns0:c r="J248" s="9"/>
      <ns0:c r="K248" s="9"/>
      <ns0:c r="L248" s="9"/>
      <ns0:c r="M248" s="10" t="str">
        <ns0:f>IF(OR(ISBLANK(H248),ISBLANK(J248)),"",H248*J248/1000)</ns0:f>
      </ns0:c>
      <ns0:c r="N248" s="10" t="str">
        <ns0:f>IF(B248="Scope 2",IF(OR(ISBLANK(H248),ISBLANK(K248)),"",H248*K248/1000),M248)</ns0:f>
      </ns0:c>
      <ns0:c r="O248" s="7"/>
      <ns0:c r="P248" s="7"/>
      <ns0:c r="Q248" s="7"/>
      <ns0:c r="R248" s="7"/>
      <ns0:c r="S248" s="3" t="str">
        <ns0:f>IF(AND(B248="",C248=""),"",IF(COUNTIFS($W$4:$W$24,C248,$X$4:$X$24,B248)=1,"","Verifica Scope e categoria"))</ns0:f>
      </ns0:c>
      <ns0:c r="T248" s="3" t="n">
        <ns0:f>IF(COUNTA(A248:L248,O248:R248)=0,0,1)</ns0:f>
        <ns0:v>0</ns0:v>
      </ns0:c>
      <ns0:c r="U248" s="3" t="n">
        <ns0:f>IF(AND(ISNUMBER(H248),ISBLANK(J248)),1,0)</ns0:f>
        <ns0:v>0</ns0:v>
      </ns0:c>
      <ns0:c r="V248" s="3" t="n">
        <ns0:f>IF(AND(ISBLANK(H248),OR(ISNUMBER(J248),ISNUMBER(K248))),1,0)</ns0:f>
        <ns0:v>0</ns0:v>
      </ns0:c>
      <ns0:c r="W248" s="3"/>
      <ns0:c r="X248" s="3"/>
      <ns0:c r="Y248" s="2" t="n">
        <ns0:f>IF(AND(T248=1,ISBLANK(P248)),1,0)</ns0:f>
        <ns0:v>0</ns0:v>
      </ns0:c>
      <ns0:c r="Z248" s="2" t="n">
        <ns0:f>IF(AND(T248=1,R248&lt;&gt;"Revisionato"),1,0)</ns0:f>
        <ns0:v>0</ns0:v>
      </ns0:c>
      <ns0:c r="AA248" s="2" t="n">
        <ns0:f>IF(AND(B248="Scope 2",ISNUMBER(H248),ISBLANK(K248)),1,0)</ns0:f>
        <ns0:v>0</ns0:v>
      </ns0:c>
      <ns0:c r="AB248" s="2" t="n">
        <ns0:f>IF(LEN(S248)&gt;0,1,0)</ns0:f>
        <ns0:v>0</ns0:v>
      </ns0:c>
    </ns0:row>
    <ns0:row r="249" ht="15" hidden="0" customHeight="1">
      <ns0:c r="A249" s="7"/>
      <ns0:c r="B249" s="7"/>
      <ns0:c r="C249" s="7"/>
      <ns0:c r="D249" s="7"/>
      <ns0:c r="E249" s="7"/>
      <ns0:c r="F249" s="8"/>
      <ns0:c r="G249" s="8"/>
      <ns0:c r="H249" s="9"/>
      <ns0:c r="I249" s="9"/>
      <ns0:c r="J249" s="9"/>
      <ns0:c r="K249" s="9"/>
      <ns0:c r="L249" s="9"/>
      <ns0:c r="M249" s="10" t="str">
        <ns0:f>IF(OR(ISBLANK(H249),ISBLANK(J249)),"",H249*J249/1000)</ns0:f>
      </ns0:c>
      <ns0:c r="N249" s="10" t="str">
        <ns0:f>IF(B249="Scope 2",IF(OR(ISBLANK(H249),ISBLANK(K249)),"",H249*K249/1000),M249)</ns0:f>
      </ns0:c>
      <ns0:c r="O249" s="7"/>
      <ns0:c r="P249" s="7"/>
      <ns0:c r="Q249" s="7"/>
      <ns0:c r="R249" s="7"/>
      <ns0:c r="S249" s="3" t="str">
        <ns0:f>IF(AND(B249="",C249=""),"",IF(COUNTIFS($W$4:$W$24,C249,$X$4:$X$24,B249)=1,"","Verifica Scope e categoria"))</ns0:f>
      </ns0:c>
      <ns0:c r="T249" s="3" t="n">
        <ns0:f>IF(COUNTA(A249:L249,O249:R249)=0,0,1)</ns0:f>
        <ns0:v>0</ns0:v>
      </ns0:c>
      <ns0:c r="U249" s="3" t="n">
        <ns0:f>IF(AND(ISNUMBER(H249),ISBLANK(J249)),1,0)</ns0:f>
        <ns0:v>0</ns0:v>
      </ns0:c>
      <ns0:c r="V249" s="3" t="n">
        <ns0:f>IF(AND(ISBLANK(H249),OR(ISNUMBER(J249),ISNUMBER(K249))),1,0)</ns0:f>
        <ns0:v>0</ns0:v>
      </ns0:c>
      <ns0:c r="W249" s="3"/>
      <ns0:c r="X249" s="3"/>
      <ns0:c r="Y249" s="2" t="n">
        <ns0:f>IF(AND(T249=1,ISBLANK(P249)),1,0)</ns0:f>
        <ns0:v>0</ns0:v>
      </ns0:c>
      <ns0:c r="Z249" s="2" t="n">
        <ns0:f>IF(AND(T249=1,R249&lt;&gt;"Revisionato"),1,0)</ns0:f>
        <ns0:v>0</ns0:v>
      </ns0:c>
      <ns0:c r="AA249" s="2" t="n">
        <ns0:f>IF(AND(B249="Scope 2",ISNUMBER(H249),ISBLANK(K249)),1,0)</ns0:f>
        <ns0:v>0</ns0:v>
      </ns0:c>
      <ns0:c r="AB249" s="2" t="n">
        <ns0:f>IF(LEN(S249)&gt;0,1,0)</ns0:f>
        <ns0:v>0</ns0:v>
      </ns0:c>
    </ns0:row>
    <ns0:row r="250" ht="15" hidden="0" customHeight="1">
      <ns0:c r="A250" s="7"/>
      <ns0:c r="B250" s="7"/>
      <ns0:c r="C250" s="7"/>
      <ns0:c r="D250" s="7"/>
      <ns0:c r="E250" s="7"/>
      <ns0:c r="F250" s="8"/>
      <ns0:c r="G250" s="8"/>
      <ns0:c r="H250" s="9"/>
      <ns0:c r="I250" s="9"/>
      <ns0:c r="J250" s="9"/>
      <ns0:c r="K250" s="9"/>
      <ns0:c r="L250" s="9"/>
      <ns0:c r="M250" s="10" t="str">
        <ns0:f>IF(OR(ISBLANK(H250),ISBLANK(J250)),"",H250*J250/1000)</ns0:f>
      </ns0:c>
      <ns0:c r="N250" s="10" t="str">
        <ns0:f>IF(B250="Scope 2",IF(OR(ISBLANK(H250),ISBLANK(K250)),"",H250*K250/1000),M250)</ns0:f>
      </ns0:c>
      <ns0:c r="O250" s="7"/>
      <ns0:c r="P250" s="7"/>
      <ns0:c r="Q250" s="7"/>
      <ns0:c r="R250" s="7"/>
      <ns0:c r="S250" s="3" t="str">
        <ns0:f>IF(AND(B250="",C250=""),"",IF(COUNTIFS($W$4:$W$24,C250,$X$4:$X$24,B250)=1,"","Verifica Scope e categoria"))</ns0:f>
      </ns0:c>
      <ns0:c r="T250" s="3" t="n">
        <ns0:f>IF(COUNTA(A250:L250,O250:R250)=0,0,1)</ns0:f>
        <ns0:v>0</ns0:v>
      </ns0:c>
      <ns0:c r="U250" s="3" t="n">
        <ns0:f>IF(AND(ISNUMBER(H250),ISBLANK(J250)),1,0)</ns0:f>
        <ns0:v>0</ns0:v>
      </ns0:c>
      <ns0:c r="V250" s="3" t="n">
        <ns0:f>IF(AND(ISBLANK(H250),OR(ISNUMBER(J250),ISNUMBER(K250))),1,0)</ns0:f>
        <ns0:v>0</ns0:v>
      </ns0:c>
      <ns0:c r="W250" s="3"/>
      <ns0:c r="X250" s="3"/>
      <ns0:c r="Y250" s="2" t="n">
        <ns0:f>IF(AND(T250=1,ISBLANK(P250)),1,0)</ns0:f>
        <ns0:v>0</ns0:v>
      </ns0:c>
      <ns0:c r="Z250" s="2" t="n">
        <ns0:f>IF(AND(T250=1,R250&lt;&gt;"Revisionato"),1,0)</ns0:f>
        <ns0:v>0</ns0:v>
      </ns0:c>
      <ns0:c r="AA250" s="2" t="n">
        <ns0:f>IF(AND(B250="Scope 2",ISNUMBER(H250),ISBLANK(K250)),1,0)</ns0:f>
        <ns0:v>0</ns0:v>
      </ns0:c>
      <ns0:c r="AB250" s="2" t="n">
        <ns0:f>IF(LEN(S250)&gt;0,1,0)</ns0:f>
        <ns0:v>0</ns0:v>
      </ns0:c>
    </ns0:row>
    <ns0:row r="251" ht="15" hidden="0" customHeight="1">
      <ns0:c r="A251" s="7"/>
      <ns0:c r="B251" s="7"/>
      <ns0:c r="C251" s="7"/>
      <ns0:c r="D251" s="7"/>
      <ns0:c r="E251" s="7"/>
      <ns0:c r="F251" s="8"/>
      <ns0:c r="G251" s="8"/>
      <ns0:c r="H251" s="9"/>
      <ns0:c r="I251" s="9"/>
      <ns0:c r="J251" s="9"/>
      <ns0:c r="K251" s="9"/>
      <ns0:c r="L251" s="9"/>
      <ns0:c r="M251" s="10" t="str">
        <ns0:f>IF(OR(ISBLANK(H251),ISBLANK(J251)),"",H251*J251/1000)</ns0:f>
      </ns0:c>
      <ns0:c r="N251" s="10" t="str">
        <ns0:f>IF(B251="Scope 2",IF(OR(ISBLANK(H251),ISBLANK(K251)),"",H251*K251/1000),M251)</ns0:f>
      </ns0:c>
      <ns0:c r="O251" s="7"/>
      <ns0:c r="P251" s="7"/>
      <ns0:c r="Q251" s="7"/>
      <ns0:c r="R251" s="7"/>
      <ns0:c r="S251" s="3" t="str">
        <ns0:f>IF(AND(B251="",C251=""),"",IF(COUNTIFS($W$4:$W$24,C251,$X$4:$X$24,B251)=1,"","Verifica Scope e categoria"))</ns0:f>
      </ns0:c>
      <ns0:c r="T251" s="3" t="n">
        <ns0:f>IF(COUNTA(A251:L251,O251:R251)=0,0,1)</ns0:f>
        <ns0:v>0</ns0:v>
      </ns0:c>
      <ns0:c r="U251" s="3" t="n">
        <ns0:f>IF(AND(ISNUMBER(H251),ISBLANK(J251)),1,0)</ns0:f>
        <ns0:v>0</ns0:v>
      </ns0:c>
      <ns0:c r="V251" s="3" t="n">
        <ns0:f>IF(AND(ISBLANK(H251),OR(ISNUMBER(J251),ISNUMBER(K251))),1,0)</ns0:f>
        <ns0:v>0</ns0:v>
      </ns0:c>
      <ns0:c r="W251" s="3"/>
      <ns0:c r="X251" s="3"/>
      <ns0:c r="Y251" s="2" t="n">
        <ns0:f>IF(AND(T251=1,ISBLANK(P251)),1,0)</ns0:f>
        <ns0:v>0</ns0:v>
      </ns0:c>
      <ns0:c r="Z251" s="2" t="n">
        <ns0:f>IF(AND(T251=1,R251&lt;&gt;"Revisionato"),1,0)</ns0:f>
        <ns0:v>0</ns0:v>
      </ns0:c>
      <ns0:c r="AA251" s="2" t="n">
        <ns0:f>IF(AND(B251="Scope 2",ISNUMBER(H251),ISBLANK(K251)),1,0)</ns0:f>
        <ns0:v>0</ns0:v>
      </ns0:c>
      <ns0:c r="AB251" s="2" t="n">
        <ns0:f>IF(LEN(S251)&gt;0,1,0)</ns0:f>
        <ns0:v>0</ns0:v>
      </ns0:c>
    </ns0:row>
    <ns0:row r="252" ht="15" hidden="0" customHeight="1">
      <ns0:c r="A252" s="7"/>
      <ns0:c r="B252" s="7"/>
      <ns0:c r="C252" s="7"/>
      <ns0:c r="D252" s="7"/>
      <ns0:c r="E252" s="7"/>
      <ns0:c r="F252" s="8"/>
      <ns0:c r="G252" s="8"/>
      <ns0:c r="H252" s="9"/>
      <ns0:c r="I252" s="9"/>
      <ns0:c r="J252" s="9"/>
      <ns0:c r="K252" s="9"/>
      <ns0:c r="L252" s="9"/>
      <ns0:c r="M252" s="10" t="str">
        <ns0:f>IF(OR(ISBLANK(H252),ISBLANK(J252)),"",H252*J252/1000)</ns0:f>
      </ns0:c>
      <ns0:c r="N252" s="10" t="str">
        <ns0:f>IF(B252="Scope 2",IF(OR(ISBLANK(H252),ISBLANK(K252)),"",H252*K252/1000),M252)</ns0:f>
      </ns0:c>
      <ns0:c r="O252" s="7"/>
      <ns0:c r="P252" s="7"/>
      <ns0:c r="Q252" s="7"/>
      <ns0:c r="R252" s="7"/>
      <ns0:c r="S252" s="3" t="str">
        <ns0:f>IF(AND(B252="",C252=""),"",IF(COUNTIFS($W$4:$W$24,C252,$X$4:$X$24,B252)=1,"","Verifica Scope e categoria"))</ns0:f>
      </ns0:c>
      <ns0:c r="T252" s="3" t="n">
        <ns0:f>IF(COUNTA(A252:L252,O252:R252)=0,0,1)</ns0:f>
        <ns0:v>0</ns0:v>
      </ns0:c>
      <ns0:c r="U252" s="3" t="n">
        <ns0:f>IF(AND(ISNUMBER(H252),ISBLANK(J252)),1,0)</ns0:f>
        <ns0:v>0</ns0:v>
      </ns0:c>
      <ns0:c r="V252" s="3" t="n">
        <ns0:f>IF(AND(ISBLANK(H252),OR(ISNUMBER(J252),ISNUMBER(K252))),1,0)</ns0:f>
        <ns0:v>0</ns0:v>
      </ns0:c>
      <ns0:c r="W252" s="3"/>
      <ns0:c r="X252" s="3"/>
      <ns0:c r="Y252" s="2" t="n">
        <ns0:f>IF(AND(T252=1,ISBLANK(P252)),1,0)</ns0:f>
        <ns0:v>0</ns0:v>
      </ns0:c>
      <ns0:c r="Z252" s="2" t="n">
        <ns0:f>IF(AND(T252=1,R252&lt;&gt;"Revisionato"),1,0)</ns0:f>
        <ns0:v>0</ns0:v>
      </ns0:c>
      <ns0:c r="AA252" s="2" t="n">
        <ns0:f>IF(AND(B252="Scope 2",ISNUMBER(H252),ISBLANK(K252)),1,0)</ns0:f>
        <ns0:v>0</ns0:v>
      </ns0:c>
      <ns0:c r="AB252" s="2" t="n">
        <ns0:f>IF(LEN(S252)&gt;0,1,0)</ns0:f>
        <ns0:v>0</ns0:v>
      </ns0:c>
    </ns0:row>
    <ns0:row r="253" ht="15" hidden="0" customHeight="1">
      <ns0:c r="A253" s="7"/>
      <ns0:c r="B253" s="7"/>
      <ns0:c r="C253" s="7"/>
      <ns0:c r="D253" s="7"/>
      <ns0:c r="E253" s="7"/>
      <ns0:c r="F253" s="8"/>
      <ns0:c r="G253" s="8"/>
      <ns0:c r="H253" s="9"/>
      <ns0:c r="I253" s="9"/>
      <ns0:c r="J253" s="9"/>
      <ns0:c r="K253" s="9"/>
      <ns0:c r="L253" s="9"/>
      <ns0:c r="M253" s="10" t="str">
        <ns0:f>IF(OR(ISBLANK(H253),ISBLANK(J253)),"",H253*J253/1000)</ns0:f>
      </ns0:c>
      <ns0:c r="N253" s="10" t="str">
        <ns0:f>IF(B253="Scope 2",IF(OR(ISBLANK(H253),ISBLANK(K253)),"",H253*K253/1000),M253)</ns0:f>
      </ns0:c>
      <ns0:c r="O253" s="7"/>
      <ns0:c r="P253" s="7"/>
      <ns0:c r="Q253" s="7"/>
      <ns0:c r="R253" s="7"/>
      <ns0:c r="S253" s="3" t="str">
        <ns0:f>IF(AND(B253="",C253=""),"",IF(COUNTIFS($W$4:$W$24,C253,$X$4:$X$24,B253)=1,"","Verifica Scope e categoria"))</ns0:f>
      </ns0:c>
      <ns0:c r="T253" s="3" t="n">
        <ns0:f>IF(COUNTA(A253:L253,O253:R253)=0,0,1)</ns0:f>
        <ns0:v>0</ns0:v>
      </ns0:c>
      <ns0:c r="U253" s="3" t="n">
        <ns0:f>IF(AND(ISNUMBER(H253),ISBLANK(J253)),1,0)</ns0:f>
        <ns0:v>0</ns0:v>
      </ns0:c>
      <ns0:c r="V253" s="3" t="n">
        <ns0:f>IF(AND(ISBLANK(H253),OR(ISNUMBER(J253),ISNUMBER(K253))),1,0)</ns0:f>
        <ns0:v>0</ns0:v>
      </ns0:c>
      <ns0:c r="W253" s="3"/>
      <ns0:c r="X253" s="3"/>
      <ns0:c r="Y253" s="2" t="n">
        <ns0:f>IF(AND(T253=1,ISBLANK(P253)),1,0)</ns0:f>
        <ns0:v>0</ns0:v>
      </ns0:c>
      <ns0:c r="Z253" s="2" t="n">
        <ns0:f>IF(AND(T253=1,R253&lt;&gt;"Revisionato"),1,0)</ns0:f>
        <ns0:v>0</ns0:v>
      </ns0:c>
      <ns0:c r="AA253" s="2" t="n">
        <ns0:f>IF(AND(B253="Scope 2",ISNUMBER(H253),ISBLANK(K253)),1,0)</ns0:f>
        <ns0:v>0</ns0:v>
      </ns0:c>
      <ns0:c r="AB253" s="2" t="n">
        <ns0:f>IF(LEN(S253)&gt;0,1,0)</ns0:f>
        <ns0:v>0</ns0:v>
      </ns0:c>
    </ns0:row>
    <ns0:row r="254" ht="15" hidden="0" customHeight="1">
      <ns0:c r="A254" s="7"/>
      <ns0:c r="B254" s="7"/>
      <ns0:c r="C254" s="7"/>
      <ns0:c r="D254" s="7"/>
      <ns0:c r="E254" s="7"/>
      <ns0:c r="F254" s="8"/>
      <ns0:c r="G254" s="8"/>
      <ns0:c r="H254" s="9"/>
      <ns0:c r="I254" s="9"/>
      <ns0:c r="J254" s="9"/>
      <ns0:c r="K254" s="9"/>
      <ns0:c r="L254" s="9"/>
      <ns0:c r="M254" s="10" t="str">
        <ns0:f>IF(OR(ISBLANK(H254),ISBLANK(J254)),"",H254*J254/1000)</ns0:f>
      </ns0:c>
      <ns0:c r="N254" s="10" t="str">
        <ns0:f>IF(B254="Scope 2",IF(OR(ISBLANK(H254),ISBLANK(K254)),"",H254*K254/1000),M254)</ns0:f>
      </ns0:c>
      <ns0:c r="O254" s="7"/>
      <ns0:c r="P254" s="7"/>
      <ns0:c r="Q254" s="7"/>
      <ns0:c r="R254" s="7"/>
      <ns0:c r="S254" s="3" t="str">
        <ns0:f>IF(AND(B254="",C254=""),"",IF(COUNTIFS($W$4:$W$24,C254,$X$4:$X$24,B254)=1,"","Verifica Scope e categoria"))</ns0:f>
      </ns0:c>
      <ns0:c r="T254" s="3" t="n">
        <ns0:f>IF(COUNTA(A254:L254,O254:R254)=0,0,1)</ns0:f>
        <ns0:v>0</ns0:v>
      </ns0:c>
      <ns0:c r="U254" s="3" t="n">
        <ns0:f>IF(AND(ISNUMBER(H254),ISBLANK(J254)),1,0)</ns0:f>
        <ns0:v>0</ns0:v>
      </ns0:c>
      <ns0:c r="V254" s="3" t="n">
        <ns0:f>IF(AND(ISBLANK(H254),OR(ISNUMBER(J254),ISNUMBER(K254))),1,0)</ns0:f>
        <ns0:v>0</ns0:v>
      </ns0:c>
      <ns0:c r="W254" s="3"/>
      <ns0:c r="X254" s="3"/>
      <ns0:c r="Y254" s="2" t="n">
        <ns0:f>IF(AND(T254=1,ISBLANK(P254)),1,0)</ns0:f>
        <ns0:v>0</ns0:v>
      </ns0:c>
      <ns0:c r="Z254" s="2" t="n">
        <ns0:f>IF(AND(T254=1,R254&lt;&gt;"Revisionato"),1,0)</ns0:f>
        <ns0:v>0</ns0:v>
      </ns0:c>
      <ns0:c r="AA254" s="2" t="n">
        <ns0:f>IF(AND(B254="Scope 2",ISNUMBER(H254),ISBLANK(K254)),1,0)</ns0:f>
        <ns0:v>0</ns0:v>
      </ns0:c>
      <ns0:c r="AB254" s="2" t="n">
        <ns0:f>IF(LEN(S254)&gt;0,1,0)</ns0:f>
        <ns0:v>0</ns0:v>
      </ns0:c>
    </ns0:row>
    <ns0:row r="255" ht="15" hidden="0" customHeight="1">
      <ns0:c r="A255" s="7"/>
      <ns0:c r="B255" s="7"/>
      <ns0:c r="C255" s="7"/>
      <ns0:c r="D255" s="7"/>
      <ns0:c r="E255" s="7"/>
      <ns0:c r="F255" s="8"/>
      <ns0:c r="G255" s="8"/>
      <ns0:c r="H255" s="9"/>
      <ns0:c r="I255" s="9"/>
      <ns0:c r="J255" s="9"/>
      <ns0:c r="K255" s="9"/>
      <ns0:c r="L255" s="9"/>
      <ns0:c r="M255" s="10" t="str">
        <ns0:f>IF(OR(ISBLANK(H255),ISBLANK(J255)),"",H255*J255/1000)</ns0:f>
      </ns0:c>
      <ns0:c r="N255" s="10" t="str">
        <ns0:f>IF(B255="Scope 2",IF(OR(ISBLANK(H255),ISBLANK(K255)),"",H255*K255/1000),M255)</ns0:f>
      </ns0:c>
      <ns0:c r="O255" s="7"/>
      <ns0:c r="P255" s="7"/>
      <ns0:c r="Q255" s="7"/>
      <ns0:c r="R255" s="7"/>
      <ns0:c r="S255" s="3" t="str">
        <ns0:f>IF(AND(B255="",C255=""),"",IF(COUNTIFS($W$4:$W$24,C255,$X$4:$X$24,B255)=1,"","Verifica Scope e categoria"))</ns0:f>
      </ns0:c>
      <ns0:c r="T255" s="3" t="n">
        <ns0:f>IF(COUNTA(A255:L255,O255:R255)=0,0,1)</ns0:f>
        <ns0:v>0</ns0:v>
      </ns0:c>
      <ns0:c r="U255" s="3" t="n">
        <ns0:f>IF(AND(ISNUMBER(H255),ISBLANK(J255)),1,0)</ns0:f>
        <ns0:v>0</ns0:v>
      </ns0:c>
      <ns0:c r="V255" s="3" t="n">
        <ns0:f>IF(AND(ISBLANK(H255),OR(ISNUMBER(J255),ISNUMBER(K255))),1,0)</ns0:f>
        <ns0:v>0</ns0:v>
      </ns0:c>
      <ns0:c r="W255" s="3"/>
      <ns0:c r="X255" s="3"/>
      <ns0:c r="Y255" s="2" t="n">
        <ns0:f>IF(AND(T255=1,ISBLANK(P255)),1,0)</ns0:f>
        <ns0:v>0</ns0:v>
      </ns0:c>
      <ns0:c r="Z255" s="2" t="n">
        <ns0:f>IF(AND(T255=1,R255&lt;&gt;"Revisionato"),1,0)</ns0:f>
        <ns0:v>0</ns0:v>
      </ns0:c>
      <ns0:c r="AA255" s="2" t="n">
        <ns0:f>IF(AND(B255="Scope 2",ISNUMBER(H255),ISBLANK(K255)),1,0)</ns0:f>
        <ns0:v>0</ns0:v>
      </ns0:c>
      <ns0:c r="AB255" s="2" t="n">
        <ns0:f>IF(LEN(S255)&gt;0,1,0)</ns0:f>
        <ns0:v>0</ns0:v>
      </ns0:c>
    </ns0:row>
    <ns0:row r="256" ht="15" hidden="0" customHeight="1">
      <ns0:c r="A256" s="7"/>
      <ns0:c r="B256" s="7"/>
      <ns0:c r="C256" s="7"/>
      <ns0:c r="D256" s="7"/>
      <ns0:c r="E256" s="7"/>
      <ns0:c r="F256" s="8"/>
      <ns0:c r="G256" s="8"/>
      <ns0:c r="H256" s="9"/>
      <ns0:c r="I256" s="9"/>
      <ns0:c r="J256" s="9"/>
      <ns0:c r="K256" s="9"/>
      <ns0:c r="L256" s="9"/>
      <ns0:c r="M256" s="10" t="str">
        <ns0:f>IF(OR(ISBLANK(H256),ISBLANK(J256)),"",H256*J256/1000)</ns0:f>
      </ns0:c>
      <ns0:c r="N256" s="10" t="str">
        <ns0:f>IF(B256="Scope 2",IF(OR(ISBLANK(H256),ISBLANK(K256)),"",H256*K256/1000),M256)</ns0:f>
      </ns0:c>
      <ns0:c r="O256" s="7"/>
      <ns0:c r="P256" s="7"/>
      <ns0:c r="Q256" s="7"/>
      <ns0:c r="R256" s="7"/>
      <ns0:c r="S256" s="3" t="str">
        <ns0:f>IF(AND(B256="",C256=""),"",IF(COUNTIFS($W$4:$W$24,C256,$X$4:$X$24,B256)=1,"","Verifica Scope e categoria"))</ns0:f>
      </ns0:c>
      <ns0:c r="T256" s="3" t="n">
        <ns0:f>IF(COUNTA(A256:L256,O256:R256)=0,0,1)</ns0:f>
        <ns0:v>0</ns0:v>
      </ns0:c>
      <ns0:c r="U256" s="3" t="n">
        <ns0:f>IF(AND(ISNUMBER(H256),ISBLANK(J256)),1,0)</ns0:f>
        <ns0:v>0</ns0:v>
      </ns0:c>
      <ns0:c r="V256" s="3" t="n">
        <ns0:f>IF(AND(ISBLANK(H256),OR(ISNUMBER(J256),ISNUMBER(K256))),1,0)</ns0:f>
        <ns0:v>0</ns0:v>
      </ns0:c>
      <ns0:c r="W256" s="3"/>
      <ns0:c r="X256" s="3"/>
      <ns0:c r="Y256" s="2" t="n">
        <ns0:f>IF(AND(T256=1,ISBLANK(P256)),1,0)</ns0:f>
        <ns0:v>0</ns0:v>
      </ns0:c>
      <ns0:c r="Z256" s="2" t="n">
        <ns0:f>IF(AND(T256=1,R256&lt;&gt;"Revisionato"),1,0)</ns0:f>
        <ns0:v>0</ns0:v>
      </ns0:c>
      <ns0:c r="AA256" s="2" t="n">
        <ns0:f>IF(AND(B256="Scope 2",ISNUMBER(H256),ISBLANK(K256)),1,0)</ns0:f>
        <ns0:v>0</ns0:v>
      </ns0:c>
      <ns0:c r="AB256" s="2" t="n">
        <ns0:f>IF(LEN(S256)&gt;0,1,0)</ns0:f>
        <ns0:v>0</ns0:v>
      </ns0:c>
    </ns0:row>
    <ns0:row r="257" ht="15" hidden="0" customHeight="1">
      <ns0:c r="A257" s="7"/>
      <ns0:c r="B257" s="7"/>
      <ns0:c r="C257" s="7"/>
      <ns0:c r="D257" s="7"/>
      <ns0:c r="E257" s="7"/>
      <ns0:c r="F257" s="8"/>
      <ns0:c r="G257" s="8"/>
      <ns0:c r="H257" s="9"/>
      <ns0:c r="I257" s="9"/>
      <ns0:c r="J257" s="9"/>
      <ns0:c r="K257" s="9"/>
      <ns0:c r="L257" s="9"/>
      <ns0:c r="M257" s="10" t="str">
        <ns0:f>IF(OR(ISBLANK(H257),ISBLANK(J257)),"",H257*J257/1000)</ns0:f>
      </ns0:c>
      <ns0:c r="N257" s="10" t="str">
        <ns0:f>IF(B257="Scope 2",IF(OR(ISBLANK(H257),ISBLANK(K257)),"",H257*K257/1000),M257)</ns0:f>
      </ns0:c>
      <ns0:c r="O257" s="7"/>
      <ns0:c r="P257" s="7"/>
      <ns0:c r="Q257" s="7"/>
      <ns0:c r="R257" s="7"/>
      <ns0:c r="S257" s="3" t="str">
        <ns0:f>IF(AND(B257="",C257=""),"",IF(COUNTIFS($W$4:$W$24,C257,$X$4:$X$24,B257)=1,"","Verifica Scope e categoria"))</ns0:f>
      </ns0:c>
      <ns0:c r="T257" s="3" t="n">
        <ns0:f>IF(COUNTA(A257:L257,O257:R257)=0,0,1)</ns0:f>
        <ns0:v>0</ns0:v>
      </ns0:c>
      <ns0:c r="U257" s="3" t="n">
        <ns0:f>IF(AND(ISNUMBER(H257),ISBLANK(J257)),1,0)</ns0:f>
        <ns0:v>0</ns0:v>
      </ns0:c>
      <ns0:c r="V257" s="3" t="n">
        <ns0:f>IF(AND(ISBLANK(H257),OR(ISNUMBER(J257),ISNUMBER(K257))),1,0)</ns0:f>
        <ns0:v>0</ns0:v>
      </ns0:c>
      <ns0:c r="W257" s="3"/>
      <ns0:c r="X257" s="3"/>
      <ns0:c r="Y257" s="2" t="n">
        <ns0:f>IF(AND(T257=1,ISBLANK(P257)),1,0)</ns0:f>
        <ns0:v>0</ns0:v>
      </ns0:c>
      <ns0:c r="Z257" s="2" t="n">
        <ns0:f>IF(AND(T257=1,R257&lt;&gt;"Revisionato"),1,0)</ns0:f>
        <ns0:v>0</ns0:v>
      </ns0:c>
      <ns0:c r="AA257" s="2" t="n">
        <ns0:f>IF(AND(B257="Scope 2",ISNUMBER(H257),ISBLANK(K257)),1,0)</ns0:f>
        <ns0:v>0</ns0:v>
      </ns0:c>
      <ns0:c r="AB257" s="2" t="n">
        <ns0:f>IF(LEN(S257)&gt;0,1,0)</ns0:f>
        <ns0:v>0</ns0:v>
      </ns0:c>
    </ns0:row>
    <ns0:row r="258" ht="15" hidden="0" customHeight="1">
      <ns0:c r="A258" s="7"/>
      <ns0:c r="B258" s="7"/>
      <ns0:c r="C258" s="7"/>
      <ns0:c r="D258" s="7"/>
      <ns0:c r="E258" s="7"/>
      <ns0:c r="F258" s="8"/>
      <ns0:c r="G258" s="8"/>
      <ns0:c r="H258" s="9"/>
      <ns0:c r="I258" s="9"/>
      <ns0:c r="J258" s="9"/>
      <ns0:c r="K258" s="9"/>
      <ns0:c r="L258" s="9"/>
      <ns0:c r="M258" s="10" t="str">
        <ns0:f>IF(OR(ISBLANK(H258),ISBLANK(J258)),"",H258*J258/1000)</ns0:f>
      </ns0:c>
      <ns0:c r="N258" s="10" t="str">
        <ns0:f>IF(B258="Scope 2",IF(OR(ISBLANK(H258),ISBLANK(K258)),"",H258*K258/1000),M258)</ns0:f>
      </ns0:c>
      <ns0:c r="O258" s="7"/>
      <ns0:c r="P258" s="7"/>
      <ns0:c r="Q258" s="7"/>
      <ns0:c r="R258" s="7"/>
      <ns0:c r="S258" s="3" t="str">
        <ns0:f>IF(AND(B258="",C258=""),"",IF(COUNTIFS($W$4:$W$24,C258,$X$4:$X$24,B258)=1,"","Verifica Scope e categoria"))</ns0:f>
      </ns0:c>
      <ns0:c r="T258" s="3" t="n">
        <ns0:f>IF(COUNTA(A258:L258,O258:R258)=0,0,1)</ns0:f>
        <ns0:v>0</ns0:v>
      </ns0:c>
      <ns0:c r="U258" s="3" t="n">
        <ns0:f>IF(AND(ISNUMBER(H258),ISBLANK(J258)),1,0)</ns0:f>
        <ns0:v>0</ns0:v>
      </ns0:c>
      <ns0:c r="V258" s="3" t="n">
        <ns0:f>IF(AND(ISBLANK(H258),OR(ISNUMBER(J258),ISNUMBER(K258))),1,0)</ns0:f>
        <ns0:v>0</ns0:v>
      </ns0:c>
      <ns0:c r="W258" s="3"/>
      <ns0:c r="X258" s="3"/>
      <ns0:c r="Y258" s="2" t="n">
        <ns0:f>IF(AND(T258=1,ISBLANK(P258)),1,0)</ns0:f>
        <ns0:v>0</ns0:v>
      </ns0:c>
      <ns0:c r="Z258" s="2" t="n">
        <ns0:f>IF(AND(T258=1,R258&lt;&gt;"Revisionato"),1,0)</ns0:f>
        <ns0:v>0</ns0:v>
      </ns0:c>
      <ns0:c r="AA258" s="2" t="n">
        <ns0:f>IF(AND(B258="Scope 2",ISNUMBER(H258),ISBLANK(K258)),1,0)</ns0:f>
        <ns0:v>0</ns0:v>
      </ns0:c>
      <ns0:c r="AB258" s="2" t="n">
        <ns0:f>IF(LEN(S258)&gt;0,1,0)</ns0:f>
        <ns0:v>0</ns0:v>
      </ns0:c>
    </ns0:row>
    <ns0:row r="259" ht="15" hidden="0" customHeight="1">
      <ns0:c r="A259" s="7"/>
      <ns0:c r="B259" s="7"/>
      <ns0:c r="C259" s="7"/>
      <ns0:c r="D259" s="7"/>
      <ns0:c r="E259" s="7"/>
      <ns0:c r="F259" s="8"/>
      <ns0:c r="G259" s="8"/>
      <ns0:c r="H259" s="9"/>
      <ns0:c r="I259" s="9"/>
      <ns0:c r="J259" s="9"/>
      <ns0:c r="K259" s="9"/>
      <ns0:c r="L259" s="9"/>
      <ns0:c r="M259" s="10" t="str">
        <ns0:f>IF(OR(ISBLANK(H259),ISBLANK(J259)),"",H259*J259/1000)</ns0:f>
      </ns0:c>
      <ns0:c r="N259" s="10" t="str">
        <ns0:f>IF(B259="Scope 2",IF(OR(ISBLANK(H259),ISBLANK(K259)),"",H259*K259/1000),M259)</ns0:f>
      </ns0:c>
      <ns0:c r="O259" s="7"/>
      <ns0:c r="P259" s="7"/>
      <ns0:c r="Q259" s="7"/>
      <ns0:c r="R259" s="7"/>
      <ns0:c r="S259" s="3" t="str">
        <ns0:f>IF(AND(B259="",C259=""),"",IF(COUNTIFS($W$4:$W$24,C259,$X$4:$X$24,B259)=1,"","Verifica Scope e categoria"))</ns0:f>
      </ns0:c>
      <ns0:c r="T259" s="3" t="n">
        <ns0:f>IF(COUNTA(A259:L259,O259:R259)=0,0,1)</ns0:f>
        <ns0:v>0</ns0:v>
      </ns0:c>
      <ns0:c r="U259" s="3" t="n">
        <ns0:f>IF(AND(ISNUMBER(H259),ISBLANK(J259)),1,0)</ns0:f>
        <ns0:v>0</ns0:v>
      </ns0:c>
      <ns0:c r="V259" s="3" t="n">
        <ns0:f>IF(AND(ISBLANK(H259),OR(ISNUMBER(J259),ISNUMBER(K259))),1,0)</ns0:f>
        <ns0:v>0</ns0:v>
      </ns0:c>
      <ns0:c r="W259" s="3"/>
      <ns0:c r="X259" s="3"/>
      <ns0:c r="Y259" s="2" t="n">
        <ns0:f>IF(AND(T259=1,ISBLANK(P259)),1,0)</ns0:f>
        <ns0:v>0</ns0:v>
      </ns0:c>
      <ns0:c r="Z259" s="2" t="n">
        <ns0:f>IF(AND(T259=1,R259&lt;&gt;"Revisionato"),1,0)</ns0:f>
        <ns0:v>0</ns0:v>
      </ns0:c>
      <ns0:c r="AA259" s="2" t="n">
        <ns0:f>IF(AND(B259="Scope 2",ISNUMBER(H259),ISBLANK(K259)),1,0)</ns0:f>
        <ns0:v>0</ns0:v>
      </ns0:c>
      <ns0:c r="AB259" s="2" t="n">
        <ns0:f>IF(LEN(S259)&gt;0,1,0)</ns0:f>
        <ns0:v>0</ns0:v>
      </ns0:c>
    </ns0:row>
    <ns0:row r="260" ht="15" hidden="0" customHeight="1">
      <ns0:c r="A260" s="7"/>
      <ns0:c r="B260" s="7"/>
      <ns0:c r="C260" s="7"/>
      <ns0:c r="D260" s="7"/>
      <ns0:c r="E260" s="7"/>
      <ns0:c r="F260" s="8"/>
      <ns0:c r="G260" s="8"/>
      <ns0:c r="H260" s="9"/>
      <ns0:c r="I260" s="9"/>
      <ns0:c r="J260" s="9"/>
      <ns0:c r="K260" s="9"/>
      <ns0:c r="L260" s="9"/>
      <ns0:c r="M260" s="10" t="str">
        <ns0:f>IF(OR(ISBLANK(H260),ISBLANK(J260)),"",H260*J260/1000)</ns0:f>
      </ns0:c>
      <ns0:c r="N260" s="10" t="str">
        <ns0:f>IF(B260="Scope 2",IF(OR(ISBLANK(H260),ISBLANK(K260)),"",H260*K260/1000),M260)</ns0:f>
      </ns0:c>
      <ns0:c r="O260" s="7"/>
      <ns0:c r="P260" s="7"/>
      <ns0:c r="Q260" s="7"/>
      <ns0:c r="R260" s="7"/>
      <ns0:c r="S260" s="3" t="str">
        <ns0:f>IF(AND(B260="",C260=""),"",IF(COUNTIFS($W$4:$W$24,C260,$X$4:$X$24,B260)=1,"","Verifica Scope e categoria"))</ns0:f>
      </ns0:c>
      <ns0:c r="T260" s="3" t="n">
        <ns0:f>IF(COUNTA(A260:L260,O260:R260)=0,0,1)</ns0:f>
        <ns0:v>0</ns0:v>
      </ns0:c>
      <ns0:c r="U260" s="3" t="n">
        <ns0:f>IF(AND(ISNUMBER(H260),ISBLANK(J260)),1,0)</ns0:f>
        <ns0:v>0</ns0:v>
      </ns0:c>
      <ns0:c r="V260" s="3" t="n">
        <ns0:f>IF(AND(ISBLANK(H260),OR(ISNUMBER(J260),ISNUMBER(K260))),1,0)</ns0:f>
        <ns0:v>0</ns0:v>
      </ns0:c>
      <ns0:c r="W260" s="3"/>
      <ns0:c r="X260" s="3"/>
      <ns0:c r="Y260" s="2" t="n">
        <ns0:f>IF(AND(T260=1,ISBLANK(P260)),1,0)</ns0:f>
        <ns0:v>0</ns0:v>
      </ns0:c>
      <ns0:c r="Z260" s="2" t="n">
        <ns0:f>IF(AND(T260=1,R260&lt;&gt;"Revisionato"),1,0)</ns0:f>
        <ns0:v>0</ns0:v>
      </ns0:c>
      <ns0:c r="AA260" s="2" t="n">
        <ns0:f>IF(AND(B260="Scope 2",ISNUMBER(H260),ISBLANK(K260)),1,0)</ns0:f>
        <ns0:v>0</ns0:v>
      </ns0:c>
      <ns0:c r="AB260" s="2" t="n">
        <ns0:f>IF(LEN(S260)&gt;0,1,0)</ns0:f>
        <ns0:v>0</ns0:v>
      </ns0:c>
    </ns0:row>
    <ns0:row r="261" ht="15" hidden="0" customHeight="1">
      <ns0:c r="A261" s="7"/>
      <ns0:c r="B261" s="7"/>
      <ns0:c r="C261" s="7"/>
      <ns0:c r="D261" s="7"/>
      <ns0:c r="E261" s="7"/>
      <ns0:c r="F261" s="8"/>
      <ns0:c r="G261" s="8"/>
      <ns0:c r="H261" s="9"/>
      <ns0:c r="I261" s="9"/>
      <ns0:c r="J261" s="9"/>
      <ns0:c r="K261" s="9"/>
      <ns0:c r="L261" s="9"/>
      <ns0:c r="M261" s="10" t="str">
        <ns0:f>IF(OR(ISBLANK(H261),ISBLANK(J261)),"",H261*J261/1000)</ns0:f>
      </ns0:c>
      <ns0:c r="N261" s="10" t="str">
        <ns0:f>IF(B261="Scope 2",IF(OR(ISBLANK(H261),ISBLANK(K261)),"",H261*K261/1000),M261)</ns0:f>
      </ns0:c>
      <ns0:c r="O261" s="7"/>
      <ns0:c r="P261" s="7"/>
      <ns0:c r="Q261" s="7"/>
      <ns0:c r="R261" s="7"/>
      <ns0:c r="S261" s="3" t="str">
        <ns0:f>IF(AND(B261="",C261=""),"",IF(COUNTIFS($W$4:$W$24,C261,$X$4:$X$24,B261)=1,"","Verifica Scope e categoria"))</ns0:f>
      </ns0:c>
      <ns0:c r="T261" s="3" t="n">
        <ns0:f>IF(COUNTA(A261:L261,O261:R261)=0,0,1)</ns0:f>
        <ns0:v>0</ns0:v>
      </ns0:c>
      <ns0:c r="U261" s="3" t="n">
        <ns0:f>IF(AND(ISNUMBER(H261),ISBLANK(J261)),1,0)</ns0:f>
        <ns0:v>0</ns0:v>
      </ns0:c>
      <ns0:c r="V261" s="3" t="n">
        <ns0:f>IF(AND(ISBLANK(H261),OR(ISNUMBER(J261),ISNUMBER(K261))),1,0)</ns0:f>
        <ns0:v>0</ns0:v>
      </ns0:c>
      <ns0:c r="W261" s="3"/>
      <ns0:c r="X261" s="3"/>
      <ns0:c r="Y261" s="2" t="n">
        <ns0:f>IF(AND(T261=1,ISBLANK(P261)),1,0)</ns0:f>
        <ns0:v>0</ns0:v>
      </ns0:c>
      <ns0:c r="Z261" s="2" t="n">
        <ns0:f>IF(AND(T261=1,R261&lt;&gt;"Revisionato"),1,0)</ns0:f>
        <ns0:v>0</ns0:v>
      </ns0:c>
      <ns0:c r="AA261" s="2" t="n">
        <ns0:f>IF(AND(B261="Scope 2",ISNUMBER(H261),ISBLANK(K261)),1,0)</ns0:f>
        <ns0:v>0</ns0:v>
      </ns0:c>
      <ns0:c r="AB261" s="2" t="n">
        <ns0:f>IF(LEN(S261)&gt;0,1,0)</ns0:f>
        <ns0:v>0</ns0:v>
      </ns0:c>
    </ns0:row>
    <ns0:row r="262" ht="15" hidden="0" customHeight="1">
      <ns0:c r="A262" s="7"/>
      <ns0:c r="B262" s="7"/>
      <ns0:c r="C262" s="7"/>
      <ns0:c r="D262" s="7"/>
      <ns0:c r="E262" s="7"/>
      <ns0:c r="F262" s="8"/>
      <ns0:c r="G262" s="8"/>
      <ns0:c r="H262" s="9"/>
      <ns0:c r="I262" s="9"/>
      <ns0:c r="J262" s="9"/>
      <ns0:c r="K262" s="9"/>
      <ns0:c r="L262" s="9"/>
      <ns0:c r="M262" s="10" t="str">
        <ns0:f>IF(OR(ISBLANK(H262),ISBLANK(J262)),"",H262*J262/1000)</ns0:f>
      </ns0:c>
      <ns0:c r="N262" s="10" t="str">
        <ns0:f>IF(B262="Scope 2",IF(OR(ISBLANK(H262),ISBLANK(K262)),"",H262*K262/1000),M262)</ns0:f>
      </ns0:c>
      <ns0:c r="O262" s="7"/>
      <ns0:c r="P262" s="7"/>
      <ns0:c r="Q262" s="7"/>
      <ns0:c r="R262" s="7"/>
      <ns0:c r="S262" s="3" t="str">
        <ns0:f>IF(AND(B262="",C262=""),"",IF(COUNTIFS($W$4:$W$24,C262,$X$4:$X$24,B262)=1,"","Verifica Scope e categoria"))</ns0:f>
      </ns0:c>
      <ns0:c r="T262" s="3" t="n">
        <ns0:f>IF(COUNTA(A262:L262,O262:R262)=0,0,1)</ns0:f>
        <ns0:v>0</ns0:v>
      </ns0:c>
      <ns0:c r="U262" s="3" t="n">
        <ns0:f>IF(AND(ISNUMBER(H262),ISBLANK(J262)),1,0)</ns0:f>
        <ns0:v>0</ns0:v>
      </ns0:c>
      <ns0:c r="V262" s="3" t="n">
        <ns0:f>IF(AND(ISBLANK(H262),OR(ISNUMBER(J262),ISNUMBER(K262))),1,0)</ns0:f>
        <ns0:v>0</ns0:v>
      </ns0:c>
      <ns0:c r="W262" s="3"/>
      <ns0:c r="X262" s="3"/>
      <ns0:c r="Y262" s="2" t="n">
        <ns0:f>IF(AND(T262=1,ISBLANK(P262)),1,0)</ns0:f>
        <ns0:v>0</ns0:v>
      </ns0:c>
      <ns0:c r="Z262" s="2" t="n">
        <ns0:f>IF(AND(T262=1,R262&lt;&gt;"Revisionato"),1,0)</ns0:f>
        <ns0:v>0</ns0:v>
      </ns0:c>
      <ns0:c r="AA262" s="2" t="n">
        <ns0:f>IF(AND(B262="Scope 2",ISNUMBER(H262),ISBLANK(K262)),1,0)</ns0:f>
        <ns0:v>0</ns0:v>
      </ns0:c>
      <ns0:c r="AB262" s="2" t="n">
        <ns0:f>IF(LEN(S262)&gt;0,1,0)</ns0:f>
        <ns0:v>0</ns0:v>
      </ns0:c>
    </ns0:row>
    <ns0:row r="263" ht="15" hidden="0" customHeight="1">
      <ns0:c r="A263" s="7"/>
      <ns0:c r="B263" s="7"/>
      <ns0:c r="C263" s="7"/>
      <ns0:c r="D263" s="7"/>
      <ns0:c r="E263" s="7"/>
      <ns0:c r="F263" s="8"/>
      <ns0:c r="G263" s="8"/>
      <ns0:c r="H263" s="9"/>
      <ns0:c r="I263" s="9"/>
      <ns0:c r="J263" s="9"/>
      <ns0:c r="K263" s="9"/>
      <ns0:c r="L263" s="9"/>
      <ns0:c r="M263" s="10" t="str">
        <ns0:f>IF(OR(ISBLANK(H263),ISBLANK(J263)),"",H263*J263/1000)</ns0:f>
      </ns0:c>
      <ns0:c r="N263" s="10" t="str">
        <ns0:f>IF(B263="Scope 2",IF(OR(ISBLANK(H263),ISBLANK(K263)),"",H263*K263/1000),M263)</ns0:f>
      </ns0:c>
      <ns0:c r="O263" s="7"/>
      <ns0:c r="P263" s="7"/>
      <ns0:c r="Q263" s="7"/>
      <ns0:c r="R263" s="7"/>
      <ns0:c r="S263" s="3" t="str">
        <ns0:f>IF(AND(B263="",C263=""),"",IF(COUNTIFS($W$4:$W$24,C263,$X$4:$X$24,B263)=1,"","Verifica Scope e categoria"))</ns0:f>
      </ns0:c>
      <ns0:c r="T263" s="3" t="n">
        <ns0:f>IF(COUNTA(A263:L263,O263:R263)=0,0,1)</ns0:f>
        <ns0:v>0</ns0:v>
      </ns0:c>
      <ns0:c r="U263" s="3" t="n">
        <ns0:f>IF(AND(ISNUMBER(H263),ISBLANK(J263)),1,0)</ns0:f>
        <ns0:v>0</ns0:v>
      </ns0:c>
      <ns0:c r="V263" s="3" t="n">
        <ns0:f>IF(AND(ISBLANK(H263),OR(ISNUMBER(J263),ISNUMBER(K263))),1,0)</ns0:f>
        <ns0:v>0</ns0:v>
      </ns0:c>
      <ns0:c r="W263" s="3"/>
      <ns0:c r="X263" s="3"/>
      <ns0:c r="Y263" s="2" t="n">
        <ns0:f>IF(AND(T263=1,ISBLANK(P263)),1,0)</ns0:f>
        <ns0:v>0</ns0:v>
      </ns0:c>
      <ns0:c r="Z263" s="2" t="n">
        <ns0:f>IF(AND(T263=1,R263&lt;&gt;"Revisionato"),1,0)</ns0:f>
        <ns0:v>0</ns0:v>
      </ns0:c>
      <ns0:c r="AA263" s="2" t="n">
        <ns0:f>IF(AND(B263="Scope 2",ISNUMBER(H263),ISBLANK(K263)),1,0)</ns0:f>
        <ns0:v>0</ns0:v>
      </ns0:c>
      <ns0:c r="AB263" s="2" t="n">
        <ns0:f>IF(LEN(S263)&gt;0,1,0)</ns0:f>
        <ns0:v>0</ns0:v>
      </ns0:c>
    </ns0:row>
    <ns0:row r="264" ht="15" hidden="0" customHeight="1">
      <ns0:c r="A264" s="7"/>
      <ns0:c r="B264" s="7"/>
      <ns0:c r="C264" s="7"/>
      <ns0:c r="D264" s="7"/>
      <ns0:c r="E264" s="7"/>
      <ns0:c r="F264" s="8"/>
      <ns0:c r="G264" s="8"/>
      <ns0:c r="H264" s="9"/>
      <ns0:c r="I264" s="9"/>
      <ns0:c r="J264" s="9"/>
      <ns0:c r="K264" s="9"/>
      <ns0:c r="L264" s="9"/>
      <ns0:c r="M264" s="10" t="str">
        <ns0:f>IF(OR(ISBLANK(H264),ISBLANK(J264)),"",H264*J264/1000)</ns0:f>
      </ns0:c>
      <ns0:c r="N264" s="10" t="str">
        <ns0:f>IF(B264="Scope 2",IF(OR(ISBLANK(H264),ISBLANK(K264)),"",H264*K264/1000),M264)</ns0:f>
      </ns0:c>
      <ns0:c r="O264" s="7"/>
      <ns0:c r="P264" s="7"/>
      <ns0:c r="Q264" s="7"/>
      <ns0:c r="R264" s="7"/>
      <ns0:c r="S264" s="3" t="str">
        <ns0:f>IF(AND(B264="",C264=""),"",IF(COUNTIFS($W$4:$W$24,C264,$X$4:$X$24,B264)=1,"","Verifica Scope e categoria"))</ns0:f>
      </ns0:c>
      <ns0:c r="T264" s="3" t="n">
        <ns0:f>IF(COUNTA(A264:L264,O264:R264)=0,0,1)</ns0:f>
        <ns0:v>0</ns0:v>
      </ns0:c>
      <ns0:c r="U264" s="3" t="n">
        <ns0:f>IF(AND(ISNUMBER(H264),ISBLANK(J264)),1,0)</ns0:f>
        <ns0:v>0</ns0:v>
      </ns0:c>
      <ns0:c r="V264" s="3" t="n">
        <ns0:f>IF(AND(ISBLANK(H264),OR(ISNUMBER(J264),ISNUMBER(K264))),1,0)</ns0:f>
        <ns0:v>0</ns0:v>
      </ns0:c>
      <ns0:c r="W264" s="3"/>
      <ns0:c r="X264" s="3"/>
      <ns0:c r="Y264" s="2" t="n">
        <ns0:f>IF(AND(T264=1,ISBLANK(P264)),1,0)</ns0:f>
        <ns0:v>0</ns0:v>
      </ns0:c>
      <ns0:c r="Z264" s="2" t="n">
        <ns0:f>IF(AND(T264=1,R264&lt;&gt;"Revisionato"),1,0)</ns0:f>
        <ns0:v>0</ns0:v>
      </ns0:c>
      <ns0:c r="AA264" s="2" t="n">
        <ns0:f>IF(AND(B264="Scope 2",ISNUMBER(H264),ISBLANK(K264)),1,0)</ns0:f>
        <ns0:v>0</ns0:v>
      </ns0:c>
      <ns0:c r="AB264" s="2" t="n">
        <ns0:f>IF(LEN(S264)&gt;0,1,0)</ns0:f>
        <ns0:v>0</ns0:v>
      </ns0:c>
    </ns0:row>
    <ns0:row r="265" ht="15" hidden="0" customHeight="1">
      <ns0:c r="A265" s="7"/>
      <ns0:c r="B265" s="7"/>
      <ns0:c r="C265" s="7"/>
      <ns0:c r="D265" s="7"/>
      <ns0:c r="E265" s="7"/>
      <ns0:c r="F265" s="8"/>
      <ns0:c r="G265" s="8"/>
      <ns0:c r="H265" s="9"/>
      <ns0:c r="I265" s="9"/>
      <ns0:c r="J265" s="9"/>
      <ns0:c r="K265" s="9"/>
      <ns0:c r="L265" s="9"/>
      <ns0:c r="M265" s="10" t="str">
        <ns0:f>IF(OR(ISBLANK(H265),ISBLANK(J265)),"",H265*J265/1000)</ns0:f>
      </ns0:c>
      <ns0:c r="N265" s="10" t="str">
        <ns0:f>IF(B265="Scope 2",IF(OR(ISBLANK(H265),ISBLANK(K265)),"",H265*K265/1000),M265)</ns0:f>
      </ns0:c>
      <ns0:c r="O265" s="7"/>
      <ns0:c r="P265" s="7"/>
      <ns0:c r="Q265" s="7"/>
      <ns0:c r="R265" s="7"/>
      <ns0:c r="S265" s="3" t="str">
        <ns0:f>IF(AND(B265="",C265=""),"",IF(COUNTIFS($W$4:$W$24,C265,$X$4:$X$24,B265)=1,"","Verifica Scope e categoria"))</ns0:f>
      </ns0:c>
      <ns0:c r="T265" s="3" t="n">
        <ns0:f>IF(COUNTA(A265:L265,O265:R265)=0,0,1)</ns0:f>
        <ns0:v>0</ns0:v>
      </ns0:c>
      <ns0:c r="U265" s="3" t="n">
        <ns0:f>IF(AND(ISNUMBER(H265),ISBLANK(J265)),1,0)</ns0:f>
        <ns0:v>0</ns0:v>
      </ns0:c>
      <ns0:c r="V265" s="3" t="n">
        <ns0:f>IF(AND(ISBLANK(H265),OR(ISNUMBER(J265),ISNUMBER(K265))),1,0)</ns0:f>
        <ns0:v>0</ns0:v>
      </ns0:c>
      <ns0:c r="W265" s="3"/>
      <ns0:c r="X265" s="3"/>
      <ns0:c r="Y265" s="2" t="n">
        <ns0:f>IF(AND(T265=1,ISBLANK(P265)),1,0)</ns0:f>
        <ns0:v>0</ns0:v>
      </ns0:c>
      <ns0:c r="Z265" s="2" t="n">
        <ns0:f>IF(AND(T265=1,R265&lt;&gt;"Revisionato"),1,0)</ns0:f>
        <ns0:v>0</ns0:v>
      </ns0:c>
      <ns0:c r="AA265" s="2" t="n">
        <ns0:f>IF(AND(B265="Scope 2",ISNUMBER(H265),ISBLANK(K265)),1,0)</ns0:f>
        <ns0:v>0</ns0:v>
      </ns0:c>
      <ns0:c r="AB265" s="2" t="n">
        <ns0:f>IF(LEN(S265)&gt;0,1,0)</ns0:f>
        <ns0:v>0</ns0:v>
      </ns0:c>
    </ns0:row>
    <ns0:row r="266" ht="15" hidden="0" customHeight="1">
      <ns0:c r="A266" s="7"/>
      <ns0:c r="B266" s="7"/>
      <ns0:c r="C266" s="7"/>
      <ns0:c r="D266" s="7"/>
      <ns0:c r="E266" s="7"/>
      <ns0:c r="F266" s="8"/>
      <ns0:c r="G266" s="8"/>
      <ns0:c r="H266" s="9"/>
      <ns0:c r="I266" s="9"/>
      <ns0:c r="J266" s="9"/>
      <ns0:c r="K266" s="9"/>
      <ns0:c r="L266" s="9"/>
      <ns0:c r="M266" s="10" t="str">
        <ns0:f>IF(OR(ISBLANK(H266),ISBLANK(J266)),"",H266*J266/1000)</ns0:f>
      </ns0:c>
      <ns0:c r="N266" s="10" t="str">
        <ns0:f>IF(B266="Scope 2",IF(OR(ISBLANK(H266),ISBLANK(K266)),"",H266*K266/1000),M266)</ns0:f>
      </ns0:c>
      <ns0:c r="O266" s="7"/>
      <ns0:c r="P266" s="7"/>
      <ns0:c r="Q266" s="7"/>
      <ns0:c r="R266" s="7"/>
      <ns0:c r="S266" s="3" t="str">
        <ns0:f>IF(AND(B266="",C266=""),"",IF(COUNTIFS($W$4:$W$24,C266,$X$4:$X$24,B266)=1,"","Verifica Scope e categoria"))</ns0:f>
      </ns0:c>
      <ns0:c r="T266" s="3" t="n">
        <ns0:f>IF(COUNTA(A266:L266,O266:R266)=0,0,1)</ns0:f>
        <ns0:v>0</ns0:v>
      </ns0:c>
      <ns0:c r="U266" s="3" t="n">
        <ns0:f>IF(AND(ISNUMBER(H266),ISBLANK(J266)),1,0)</ns0:f>
        <ns0:v>0</ns0:v>
      </ns0:c>
      <ns0:c r="V266" s="3" t="n">
        <ns0:f>IF(AND(ISBLANK(H266),OR(ISNUMBER(J266),ISNUMBER(K266))),1,0)</ns0:f>
        <ns0:v>0</ns0:v>
      </ns0:c>
      <ns0:c r="W266" s="3"/>
      <ns0:c r="X266" s="3"/>
      <ns0:c r="Y266" s="2" t="n">
        <ns0:f>IF(AND(T266=1,ISBLANK(P266)),1,0)</ns0:f>
        <ns0:v>0</ns0:v>
      </ns0:c>
      <ns0:c r="Z266" s="2" t="n">
        <ns0:f>IF(AND(T266=1,R266&lt;&gt;"Revisionato"),1,0)</ns0:f>
        <ns0:v>0</ns0:v>
      </ns0:c>
      <ns0:c r="AA266" s="2" t="n">
        <ns0:f>IF(AND(B266="Scope 2",ISNUMBER(H266),ISBLANK(K266)),1,0)</ns0:f>
        <ns0:v>0</ns0:v>
      </ns0:c>
      <ns0:c r="AB266" s="2" t="n">
        <ns0:f>IF(LEN(S266)&gt;0,1,0)</ns0:f>
        <ns0:v>0</ns0:v>
      </ns0:c>
    </ns0:row>
    <ns0:row r="267" ht="15" hidden="0" customHeight="1">
      <ns0:c r="A267" s="7"/>
      <ns0:c r="B267" s="7"/>
      <ns0:c r="C267" s="7"/>
      <ns0:c r="D267" s="7"/>
      <ns0:c r="E267" s="7"/>
      <ns0:c r="F267" s="8"/>
      <ns0:c r="G267" s="8"/>
      <ns0:c r="H267" s="9"/>
      <ns0:c r="I267" s="9"/>
      <ns0:c r="J267" s="9"/>
      <ns0:c r="K267" s="9"/>
      <ns0:c r="L267" s="9"/>
      <ns0:c r="M267" s="10" t="str">
        <ns0:f>IF(OR(ISBLANK(H267),ISBLANK(J267)),"",H267*J267/1000)</ns0:f>
      </ns0:c>
      <ns0:c r="N267" s="10" t="str">
        <ns0:f>IF(B267="Scope 2",IF(OR(ISBLANK(H267),ISBLANK(K267)),"",H267*K267/1000),M267)</ns0:f>
      </ns0:c>
      <ns0:c r="O267" s="7"/>
      <ns0:c r="P267" s="7"/>
      <ns0:c r="Q267" s="7"/>
      <ns0:c r="R267" s="7"/>
      <ns0:c r="S267" s="3" t="str">
        <ns0:f>IF(AND(B267="",C267=""),"",IF(COUNTIFS($W$4:$W$24,C267,$X$4:$X$24,B267)=1,"","Verifica Scope e categoria"))</ns0:f>
      </ns0:c>
      <ns0:c r="T267" s="3" t="n">
        <ns0:f>IF(COUNTA(A267:L267,O267:R267)=0,0,1)</ns0:f>
        <ns0:v>0</ns0:v>
      </ns0:c>
      <ns0:c r="U267" s="3" t="n">
        <ns0:f>IF(AND(ISNUMBER(H267),ISBLANK(J267)),1,0)</ns0:f>
        <ns0:v>0</ns0:v>
      </ns0:c>
      <ns0:c r="V267" s="3" t="n">
        <ns0:f>IF(AND(ISBLANK(H267),OR(ISNUMBER(J267),ISNUMBER(K267))),1,0)</ns0:f>
        <ns0:v>0</ns0:v>
      </ns0:c>
      <ns0:c r="W267" s="3"/>
      <ns0:c r="X267" s="3"/>
      <ns0:c r="Y267" s="2" t="n">
        <ns0:f>IF(AND(T267=1,ISBLANK(P267)),1,0)</ns0:f>
        <ns0:v>0</ns0:v>
      </ns0:c>
      <ns0:c r="Z267" s="2" t="n">
        <ns0:f>IF(AND(T267=1,R267&lt;&gt;"Revisionato"),1,0)</ns0:f>
        <ns0:v>0</ns0:v>
      </ns0:c>
      <ns0:c r="AA267" s="2" t="n">
        <ns0:f>IF(AND(B267="Scope 2",ISNUMBER(H267),ISBLANK(K267)),1,0)</ns0:f>
        <ns0:v>0</ns0:v>
      </ns0:c>
      <ns0:c r="AB267" s="2" t="n">
        <ns0:f>IF(LEN(S267)&gt;0,1,0)</ns0:f>
        <ns0:v>0</ns0:v>
      </ns0:c>
    </ns0:row>
    <ns0:row r="268" ht="15" hidden="0" customHeight="1">
      <ns0:c r="A268" s="7"/>
      <ns0:c r="B268" s="7"/>
      <ns0:c r="C268" s="7"/>
      <ns0:c r="D268" s="7"/>
      <ns0:c r="E268" s="7"/>
      <ns0:c r="F268" s="8"/>
      <ns0:c r="G268" s="8"/>
      <ns0:c r="H268" s="9"/>
      <ns0:c r="I268" s="9"/>
      <ns0:c r="J268" s="9"/>
      <ns0:c r="K268" s="9"/>
      <ns0:c r="L268" s="9"/>
      <ns0:c r="M268" s="10" t="str">
        <ns0:f>IF(OR(ISBLANK(H268),ISBLANK(J268)),"",H268*J268/1000)</ns0:f>
      </ns0:c>
      <ns0:c r="N268" s="10" t="str">
        <ns0:f>IF(B268="Scope 2",IF(OR(ISBLANK(H268),ISBLANK(K268)),"",H268*K268/1000),M268)</ns0:f>
      </ns0:c>
      <ns0:c r="O268" s="7"/>
      <ns0:c r="P268" s="7"/>
      <ns0:c r="Q268" s="7"/>
      <ns0:c r="R268" s="7"/>
      <ns0:c r="S268" s="3" t="str">
        <ns0:f>IF(AND(B268="",C268=""),"",IF(COUNTIFS($W$4:$W$24,C268,$X$4:$X$24,B268)=1,"","Verifica Scope e categoria"))</ns0:f>
      </ns0:c>
      <ns0:c r="T268" s="3" t="n">
        <ns0:f>IF(COUNTA(A268:L268,O268:R268)=0,0,1)</ns0:f>
        <ns0:v>0</ns0:v>
      </ns0:c>
      <ns0:c r="U268" s="3" t="n">
        <ns0:f>IF(AND(ISNUMBER(H268),ISBLANK(J268)),1,0)</ns0:f>
        <ns0:v>0</ns0:v>
      </ns0:c>
      <ns0:c r="V268" s="3" t="n">
        <ns0:f>IF(AND(ISBLANK(H268),OR(ISNUMBER(J268),ISNUMBER(K268))),1,0)</ns0:f>
        <ns0:v>0</ns0:v>
      </ns0:c>
      <ns0:c r="W268" s="3"/>
      <ns0:c r="X268" s="3"/>
      <ns0:c r="Y268" s="2" t="n">
        <ns0:f>IF(AND(T268=1,ISBLANK(P268)),1,0)</ns0:f>
        <ns0:v>0</ns0:v>
      </ns0:c>
      <ns0:c r="Z268" s="2" t="n">
        <ns0:f>IF(AND(T268=1,R268&lt;&gt;"Revisionato"),1,0)</ns0:f>
        <ns0:v>0</ns0:v>
      </ns0:c>
      <ns0:c r="AA268" s="2" t="n">
        <ns0:f>IF(AND(B268="Scope 2",ISNUMBER(H268),ISBLANK(K268)),1,0)</ns0:f>
        <ns0:v>0</ns0:v>
      </ns0:c>
      <ns0:c r="AB268" s="2" t="n">
        <ns0:f>IF(LEN(S268)&gt;0,1,0)</ns0:f>
        <ns0:v>0</ns0:v>
      </ns0:c>
    </ns0:row>
    <ns0:row r="269" ht="15" hidden="0" customHeight="1">
      <ns0:c r="A269" s="7"/>
      <ns0:c r="B269" s="7"/>
      <ns0:c r="C269" s="7"/>
      <ns0:c r="D269" s="7"/>
      <ns0:c r="E269" s="7"/>
      <ns0:c r="F269" s="8"/>
      <ns0:c r="G269" s="8"/>
      <ns0:c r="H269" s="9"/>
      <ns0:c r="I269" s="9"/>
      <ns0:c r="J269" s="9"/>
      <ns0:c r="K269" s="9"/>
      <ns0:c r="L269" s="9"/>
      <ns0:c r="M269" s="10" t="str">
        <ns0:f>IF(OR(ISBLANK(H269),ISBLANK(J269)),"",H269*J269/1000)</ns0:f>
      </ns0:c>
      <ns0:c r="N269" s="10" t="str">
        <ns0:f>IF(B269="Scope 2",IF(OR(ISBLANK(H269),ISBLANK(K269)),"",H269*K269/1000),M269)</ns0:f>
      </ns0:c>
      <ns0:c r="O269" s="7"/>
      <ns0:c r="P269" s="7"/>
      <ns0:c r="Q269" s="7"/>
      <ns0:c r="R269" s="7"/>
      <ns0:c r="S269" s="3" t="str">
        <ns0:f>IF(AND(B269="",C269=""),"",IF(COUNTIFS($W$4:$W$24,C269,$X$4:$X$24,B269)=1,"","Verifica Scope e categoria"))</ns0:f>
      </ns0:c>
      <ns0:c r="T269" s="3" t="n">
        <ns0:f>IF(COUNTA(A269:L269,O269:R269)=0,0,1)</ns0:f>
        <ns0:v>0</ns0:v>
      </ns0:c>
      <ns0:c r="U269" s="3" t="n">
        <ns0:f>IF(AND(ISNUMBER(H269),ISBLANK(J269)),1,0)</ns0:f>
        <ns0:v>0</ns0:v>
      </ns0:c>
      <ns0:c r="V269" s="3" t="n">
        <ns0:f>IF(AND(ISBLANK(H269),OR(ISNUMBER(J269),ISNUMBER(K269))),1,0)</ns0:f>
        <ns0:v>0</ns0:v>
      </ns0:c>
      <ns0:c r="W269" s="3"/>
      <ns0:c r="X269" s="3"/>
      <ns0:c r="Y269" s="2" t="n">
        <ns0:f>IF(AND(T269=1,ISBLANK(P269)),1,0)</ns0:f>
        <ns0:v>0</ns0:v>
      </ns0:c>
      <ns0:c r="Z269" s="2" t="n">
        <ns0:f>IF(AND(T269=1,R269&lt;&gt;"Revisionato"),1,0)</ns0:f>
        <ns0:v>0</ns0:v>
      </ns0:c>
      <ns0:c r="AA269" s="2" t="n">
        <ns0:f>IF(AND(B269="Scope 2",ISNUMBER(H269),ISBLANK(K269)),1,0)</ns0:f>
        <ns0:v>0</ns0:v>
      </ns0:c>
      <ns0:c r="AB269" s="2" t="n">
        <ns0:f>IF(LEN(S269)&gt;0,1,0)</ns0:f>
        <ns0:v>0</ns0:v>
      </ns0:c>
    </ns0:row>
    <ns0:row r="270" ht="15" hidden="0" customHeight="1">
      <ns0:c r="A270" s="7"/>
      <ns0:c r="B270" s="7"/>
      <ns0:c r="C270" s="7"/>
      <ns0:c r="D270" s="7"/>
      <ns0:c r="E270" s="7"/>
      <ns0:c r="F270" s="8"/>
      <ns0:c r="G270" s="8"/>
      <ns0:c r="H270" s="9"/>
      <ns0:c r="I270" s="9"/>
      <ns0:c r="J270" s="9"/>
      <ns0:c r="K270" s="9"/>
      <ns0:c r="L270" s="9"/>
      <ns0:c r="M270" s="10" t="str">
        <ns0:f>IF(OR(ISBLANK(H270),ISBLANK(J270)),"",H270*J270/1000)</ns0:f>
      </ns0:c>
      <ns0:c r="N270" s="10" t="str">
        <ns0:f>IF(B270="Scope 2",IF(OR(ISBLANK(H270),ISBLANK(K270)),"",H270*K270/1000),M270)</ns0:f>
      </ns0:c>
      <ns0:c r="O270" s="7"/>
      <ns0:c r="P270" s="7"/>
      <ns0:c r="Q270" s="7"/>
      <ns0:c r="R270" s="7"/>
      <ns0:c r="S270" s="3" t="str">
        <ns0:f>IF(AND(B270="",C270=""),"",IF(COUNTIFS($W$4:$W$24,C270,$X$4:$X$24,B270)=1,"","Verifica Scope e categoria"))</ns0:f>
      </ns0:c>
      <ns0:c r="T270" s="3" t="n">
        <ns0:f>IF(COUNTA(A270:L270,O270:R270)=0,0,1)</ns0:f>
        <ns0:v>0</ns0:v>
      </ns0:c>
      <ns0:c r="U270" s="3" t="n">
        <ns0:f>IF(AND(ISNUMBER(H270),ISBLANK(J270)),1,0)</ns0:f>
        <ns0:v>0</ns0:v>
      </ns0:c>
      <ns0:c r="V270" s="3" t="n">
        <ns0:f>IF(AND(ISBLANK(H270),OR(ISNUMBER(J270),ISNUMBER(K270))),1,0)</ns0:f>
        <ns0:v>0</ns0:v>
      </ns0:c>
      <ns0:c r="W270" s="3"/>
      <ns0:c r="X270" s="3"/>
      <ns0:c r="Y270" s="2" t="n">
        <ns0:f>IF(AND(T270=1,ISBLANK(P270)),1,0)</ns0:f>
        <ns0:v>0</ns0:v>
      </ns0:c>
      <ns0:c r="Z270" s="2" t="n">
        <ns0:f>IF(AND(T270=1,R270&lt;&gt;"Revisionato"),1,0)</ns0:f>
        <ns0:v>0</ns0:v>
      </ns0:c>
      <ns0:c r="AA270" s="2" t="n">
        <ns0:f>IF(AND(B270="Scope 2",ISNUMBER(H270),ISBLANK(K270)),1,0)</ns0:f>
        <ns0:v>0</ns0:v>
      </ns0:c>
      <ns0:c r="AB270" s="2" t="n">
        <ns0:f>IF(LEN(S270)&gt;0,1,0)</ns0:f>
        <ns0:v>0</ns0:v>
      </ns0:c>
    </ns0:row>
    <ns0:row r="271" ht="15" hidden="0" customHeight="1">
      <ns0:c r="A271" s="7"/>
      <ns0:c r="B271" s="7"/>
      <ns0:c r="C271" s="7"/>
      <ns0:c r="D271" s="7"/>
      <ns0:c r="E271" s="7"/>
      <ns0:c r="F271" s="8"/>
      <ns0:c r="G271" s="8"/>
      <ns0:c r="H271" s="9"/>
      <ns0:c r="I271" s="9"/>
      <ns0:c r="J271" s="9"/>
      <ns0:c r="K271" s="9"/>
      <ns0:c r="L271" s="9"/>
      <ns0:c r="M271" s="10" t="str">
        <ns0:f>IF(OR(ISBLANK(H271),ISBLANK(J271)),"",H271*J271/1000)</ns0:f>
      </ns0:c>
      <ns0:c r="N271" s="10" t="str">
        <ns0:f>IF(B271="Scope 2",IF(OR(ISBLANK(H271),ISBLANK(K271)),"",H271*K271/1000),M271)</ns0:f>
      </ns0:c>
      <ns0:c r="O271" s="7"/>
      <ns0:c r="P271" s="7"/>
      <ns0:c r="Q271" s="7"/>
      <ns0:c r="R271" s="7"/>
      <ns0:c r="S271" s="3" t="str">
        <ns0:f>IF(AND(B271="",C271=""),"",IF(COUNTIFS($W$4:$W$24,C271,$X$4:$X$24,B271)=1,"","Verifica Scope e categoria"))</ns0:f>
      </ns0:c>
      <ns0:c r="T271" s="3" t="n">
        <ns0:f>IF(COUNTA(A271:L271,O271:R271)=0,0,1)</ns0:f>
        <ns0:v>0</ns0:v>
      </ns0:c>
      <ns0:c r="U271" s="3" t="n">
        <ns0:f>IF(AND(ISNUMBER(H271),ISBLANK(J271)),1,0)</ns0:f>
        <ns0:v>0</ns0:v>
      </ns0:c>
      <ns0:c r="V271" s="3" t="n">
        <ns0:f>IF(AND(ISBLANK(H271),OR(ISNUMBER(J271),ISNUMBER(K271))),1,0)</ns0:f>
        <ns0:v>0</ns0:v>
      </ns0:c>
      <ns0:c r="W271" s="3"/>
      <ns0:c r="X271" s="3"/>
      <ns0:c r="Y271" s="2" t="n">
        <ns0:f>IF(AND(T271=1,ISBLANK(P271)),1,0)</ns0:f>
        <ns0:v>0</ns0:v>
      </ns0:c>
      <ns0:c r="Z271" s="2" t="n">
        <ns0:f>IF(AND(T271=1,R271&lt;&gt;"Revisionato"),1,0)</ns0:f>
        <ns0:v>0</ns0:v>
      </ns0:c>
      <ns0:c r="AA271" s="2" t="n">
        <ns0:f>IF(AND(B271="Scope 2",ISNUMBER(H271),ISBLANK(K271)),1,0)</ns0:f>
        <ns0:v>0</ns0:v>
      </ns0:c>
      <ns0:c r="AB271" s="2" t="n">
        <ns0:f>IF(LEN(S271)&gt;0,1,0)</ns0:f>
        <ns0:v>0</ns0:v>
      </ns0:c>
    </ns0:row>
    <ns0:row r="272" ht="15" hidden="0" customHeight="1">
      <ns0:c r="A272" s="7"/>
      <ns0:c r="B272" s="7"/>
      <ns0:c r="C272" s="7"/>
      <ns0:c r="D272" s="7"/>
      <ns0:c r="E272" s="7"/>
      <ns0:c r="F272" s="8"/>
      <ns0:c r="G272" s="8"/>
      <ns0:c r="H272" s="9"/>
      <ns0:c r="I272" s="9"/>
      <ns0:c r="J272" s="9"/>
      <ns0:c r="K272" s="9"/>
      <ns0:c r="L272" s="9"/>
      <ns0:c r="M272" s="10" t="str">
        <ns0:f>IF(OR(ISBLANK(H272),ISBLANK(J272)),"",H272*J272/1000)</ns0:f>
      </ns0:c>
      <ns0:c r="N272" s="10" t="str">
        <ns0:f>IF(B272="Scope 2",IF(OR(ISBLANK(H272),ISBLANK(K272)),"",H272*K272/1000),M272)</ns0:f>
      </ns0:c>
      <ns0:c r="O272" s="7"/>
      <ns0:c r="P272" s="7"/>
      <ns0:c r="Q272" s="7"/>
      <ns0:c r="R272" s="7"/>
      <ns0:c r="S272" s="3" t="str">
        <ns0:f>IF(AND(B272="",C272=""),"",IF(COUNTIFS($W$4:$W$24,C272,$X$4:$X$24,B272)=1,"","Verifica Scope e categoria"))</ns0:f>
      </ns0:c>
      <ns0:c r="T272" s="3" t="n">
        <ns0:f>IF(COUNTA(A272:L272,O272:R272)=0,0,1)</ns0:f>
        <ns0:v>0</ns0:v>
      </ns0:c>
      <ns0:c r="U272" s="3" t="n">
        <ns0:f>IF(AND(ISNUMBER(H272),ISBLANK(J272)),1,0)</ns0:f>
        <ns0:v>0</ns0:v>
      </ns0:c>
      <ns0:c r="V272" s="3" t="n">
        <ns0:f>IF(AND(ISBLANK(H272),OR(ISNUMBER(J272),ISNUMBER(K272))),1,0)</ns0:f>
        <ns0:v>0</ns0:v>
      </ns0:c>
      <ns0:c r="W272" s="3"/>
      <ns0:c r="X272" s="3"/>
      <ns0:c r="Y272" s="2" t="n">
        <ns0:f>IF(AND(T272=1,ISBLANK(P272)),1,0)</ns0:f>
        <ns0:v>0</ns0:v>
      </ns0:c>
      <ns0:c r="Z272" s="2" t="n">
        <ns0:f>IF(AND(T272=1,R272&lt;&gt;"Revisionato"),1,0)</ns0:f>
        <ns0:v>0</ns0:v>
      </ns0:c>
      <ns0:c r="AA272" s="2" t="n">
        <ns0:f>IF(AND(B272="Scope 2",ISNUMBER(H272),ISBLANK(K272)),1,0)</ns0:f>
        <ns0:v>0</ns0:v>
      </ns0:c>
      <ns0:c r="AB272" s="2" t="n">
        <ns0:f>IF(LEN(S272)&gt;0,1,0)</ns0:f>
        <ns0:v>0</ns0:v>
      </ns0:c>
    </ns0:row>
    <ns0:row r="273" ht="15" hidden="0" customHeight="1">
      <ns0:c r="A273" s="7"/>
      <ns0:c r="B273" s="7"/>
      <ns0:c r="C273" s="7"/>
      <ns0:c r="D273" s="7"/>
      <ns0:c r="E273" s="7"/>
      <ns0:c r="F273" s="8"/>
      <ns0:c r="G273" s="8"/>
      <ns0:c r="H273" s="9"/>
      <ns0:c r="I273" s="9"/>
      <ns0:c r="J273" s="9"/>
      <ns0:c r="K273" s="9"/>
      <ns0:c r="L273" s="9"/>
      <ns0:c r="M273" s="10" t="str">
        <ns0:f>IF(OR(ISBLANK(H273),ISBLANK(J273)),"",H273*J273/1000)</ns0:f>
      </ns0:c>
      <ns0:c r="N273" s="10" t="str">
        <ns0:f>IF(B273="Scope 2",IF(OR(ISBLANK(H273),ISBLANK(K273)),"",H273*K273/1000),M273)</ns0:f>
      </ns0:c>
      <ns0:c r="O273" s="7"/>
      <ns0:c r="P273" s="7"/>
      <ns0:c r="Q273" s="7"/>
      <ns0:c r="R273" s="7"/>
      <ns0:c r="S273" s="3" t="str">
        <ns0:f>IF(AND(B273="",C273=""),"",IF(COUNTIFS($W$4:$W$24,C273,$X$4:$X$24,B273)=1,"","Verifica Scope e categoria"))</ns0:f>
      </ns0:c>
      <ns0:c r="T273" s="3" t="n">
        <ns0:f>IF(COUNTA(A273:L273,O273:R273)=0,0,1)</ns0:f>
        <ns0:v>0</ns0:v>
      </ns0:c>
      <ns0:c r="U273" s="3" t="n">
        <ns0:f>IF(AND(ISNUMBER(H273),ISBLANK(J273)),1,0)</ns0:f>
        <ns0:v>0</ns0:v>
      </ns0:c>
      <ns0:c r="V273" s="3" t="n">
        <ns0:f>IF(AND(ISBLANK(H273),OR(ISNUMBER(J273),ISNUMBER(K273))),1,0)</ns0:f>
        <ns0:v>0</ns0:v>
      </ns0:c>
      <ns0:c r="W273" s="3"/>
      <ns0:c r="X273" s="3"/>
      <ns0:c r="Y273" s="2" t="n">
        <ns0:f>IF(AND(T273=1,ISBLANK(P273)),1,0)</ns0:f>
        <ns0:v>0</ns0:v>
      </ns0:c>
      <ns0:c r="Z273" s="2" t="n">
        <ns0:f>IF(AND(T273=1,R273&lt;&gt;"Revisionato"),1,0)</ns0:f>
        <ns0:v>0</ns0:v>
      </ns0:c>
      <ns0:c r="AA273" s="2" t="n">
        <ns0:f>IF(AND(B273="Scope 2",ISNUMBER(H273),ISBLANK(K273)),1,0)</ns0:f>
        <ns0:v>0</ns0:v>
      </ns0:c>
      <ns0:c r="AB273" s="2" t="n">
        <ns0:f>IF(LEN(S273)&gt;0,1,0)</ns0:f>
        <ns0:v>0</ns0:v>
      </ns0:c>
    </ns0:row>
    <ns0:row r="274" ht="15" hidden="0" customHeight="1">
      <ns0:c r="A274" s="7"/>
      <ns0:c r="B274" s="7"/>
      <ns0:c r="C274" s="7"/>
      <ns0:c r="D274" s="7"/>
      <ns0:c r="E274" s="7"/>
      <ns0:c r="F274" s="8"/>
      <ns0:c r="G274" s="8"/>
      <ns0:c r="H274" s="9"/>
      <ns0:c r="I274" s="9"/>
      <ns0:c r="J274" s="9"/>
      <ns0:c r="K274" s="9"/>
      <ns0:c r="L274" s="9"/>
      <ns0:c r="M274" s="10" t="str">
        <ns0:f>IF(OR(ISBLANK(H274),ISBLANK(J274)),"",H274*J274/1000)</ns0:f>
      </ns0:c>
      <ns0:c r="N274" s="10" t="str">
        <ns0:f>IF(B274="Scope 2",IF(OR(ISBLANK(H274),ISBLANK(K274)),"",H274*K274/1000),M274)</ns0:f>
      </ns0:c>
      <ns0:c r="O274" s="7"/>
      <ns0:c r="P274" s="7"/>
      <ns0:c r="Q274" s="7"/>
      <ns0:c r="R274" s="7"/>
      <ns0:c r="S274" s="3" t="str">
        <ns0:f>IF(AND(B274="",C274=""),"",IF(COUNTIFS($W$4:$W$24,C274,$X$4:$X$24,B274)=1,"","Verifica Scope e categoria"))</ns0:f>
      </ns0:c>
      <ns0:c r="T274" s="3" t="n">
        <ns0:f>IF(COUNTA(A274:L274,O274:R274)=0,0,1)</ns0:f>
        <ns0:v>0</ns0:v>
      </ns0:c>
      <ns0:c r="U274" s="3" t="n">
        <ns0:f>IF(AND(ISNUMBER(H274),ISBLANK(J274)),1,0)</ns0:f>
        <ns0:v>0</ns0:v>
      </ns0:c>
      <ns0:c r="V274" s="3" t="n">
        <ns0:f>IF(AND(ISBLANK(H274),OR(ISNUMBER(J274),ISNUMBER(K274))),1,0)</ns0:f>
        <ns0:v>0</ns0:v>
      </ns0:c>
      <ns0:c r="W274" s="3"/>
      <ns0:c r="X274" s="3"/>
      <ns0:c r="Y274" s="2" t="n">
        <ns0:f>IF(AND(T274=1,ISBLANK(P274)),1,0)</ns0:f>
        <ns0:v>0</ns0:v>
      </ns0:c>
      <ns0:c r="Z274" s="2" t="n">
        <ns0:f>IF(AND(T274=1,R274&lt;&gt;"Revisionato"),1,0)</ns0:f>
        <ns0:v>0</ns0:v>
      </ns0:c>
      <ns0:c r="AA274" s="2" t="n">
        <ns0:f>IF(AND(B274="Scope 2",ISNUMBER(H274),ISBLANK(K274)),1,0)</ns0:f>
        <ns0:v>0</ns0:v>
      </ns0:c>
      <ns0:c r="AB274" s="2" t="n">
        <ns0:f>IF(LEN(S274)&gt;0,1,0)</ns0:f>
        <ns0:v>0</ns0:v>
      </ns0:c>
    </ns0:row>
    <ns0:row r="275" ht="15" hidden="0" customHeight="1">
      <ns0:c r="A275" s="7"/>
      <ns0:c r="B275" s="7"/>
      <ns0:c r="C275" s="7"/>
      <ns0:c r="D275" s="7"/>
      <ns0:c r="E275" s="7"/>
      <ns0:c r="F275" s="8"/>
      <ns0:c r="G275" s="8"/>
      <ns0:c r="H275" s="9"/>
      <ns0:c r="I275" s="9"/>
      <ns0:c r="J275" s="9"/>
      <ns0:c r="K275" s="9"/>
      <ns0:c r="L275" s="9"/>
      <ns0:c r="M275" s="10" t="str">
        <ns0:f>IF(OR(ISBLANK(H275),ISBLANK(J275)),"",H275*J275/1000)</ns0:f>
      </ns0:c>
      <ns0:c r="N275" s="10" t="str">
        <ns0:f>IF(B275="Scope 2",IF(OR(ISBLANK(H275),ISBLANK(K275)),"",H275*K275/1000),M275)</ns0:f>
      </ns0:c>
      <ns0:c r="O275" s="7"/>
      <ns0:c r="P275" s="7"/>
      <ns0:c r="Q275" s="7"/>
      <ns0:c r="R275" s="7"/>
      <ns0:c r="S275" s="3" t="str">
        <ns0:f>IF(AND(B275="",C275=""),"",IF(COUNTIFS($W$4:$W$24,C275,$X$4:$X$24,B275)=1,"","Verifica Scope e categoria"))</ns0:f>
      </ns0:c>
      <ns0:c r="T275" s="3" t="n">
        <ns0:f>IF(COUNTA(A275:L275,O275:R275)=0,0,1)</ns0:f>
        <ns0:v>0</ns0:v>
      </ns0:c>
      <ns0:c r="U275" s="3" t="n">
        <ns0:f>IF(AND(ISNUMBER(H275),ISBLANK(J275)),1,0)</ns0:f>
        <ns0:v>0</ns0:v>
      </ns0:c>
      <ns0:c r="V275" s="3" t="n">
        <ns0:f>IF(AND(ISBLANK(H275),OR(ISNUMBER(J275),ISNUMBER(K275))),1,0)</ns0:f>
        <ns0:v>0</ns0:v>
      </ns0:c>
      <ns0:c r="W275" s="3"/>
      <ns0:c r="X275" s="3"/>
      <ns0:c r="Y275" s="2" t="n">
        <ns0:f>IF(AND(T275=1,ISBLANK(P275)),1,0)</ns0:f>
        <ns0:v>0</ns0:v>
      </ns0:c>
      <ns0:c r="Z275" s="2" t="n">
        <ns0:f>IF(AND(T275=1,R275&lt;&gt;"Revisionato"),1,0)</ns0:f>
        <ns0:v>0</ns0:v>
      </ns0:c>
      <ns0:c r="AA275" s="2" t="n">
        <ns0:f>IF(AND(B275="Scope 2",ISNUMBER(H275),ISBLANK(K275)),1,0)</ns0:f>
        <ns0:v>0</ns0:v>
      </ns0:c>
      <ns0:c r="AB275" s="2" t="n">
        <ns0:f>IF(LEN(S275)&gt;0,1,0)</ns0:f>
        <ns0:v>0</ns0:v>
      </ns0:c>
    </ns0:row>
    <ns0:row r="276" ht="15" hidden="0" customHeight="1">
      <ns0:c r="A276" s="7"/>
      <ns0:c r="B276" s="7"/>
      <ns0:c r="C276" s="7"/>
      <ns0:c r="D276" s="7"/>
      <ns0:c r="E276" s="7"/>
      <ns0:c r="F276" s="8"/>
      <ns0:c r="G276" s="8"/>
      <ns0:c r="H276" s="9"/>
      <ns0:c r="I276" s="9"/>
      <ns0:c r="J276" s="9"/>
      <ns0:c r="K276" s="9"/>
      <ns0:c r="L276" s="9"/>
      <ns0:c r="M276" s="10" t="str">
        <ns0:f>IF(OR(ISBLANK(H276),ISBLANK(J276)),"",H276*J276/1000)</ns0:f>
      </ns0:c>
      <ns0:c r="N276" s="10" t="str">
        <ns0:f>IF(B276="Scope 2",IF(OR(ISBLANK(H276),ISBLANK(K276)),"",H276*K276/1000),M276)</ns0:f>
      </ns0:c>
      <ns0:c r="O276" s="7"/>
      <ns0:c r="P276" s="7"/>
      <ns0:c r="Q276" s="7"/>
      <ns0:c r="R276" s="7"/>
      <ns0:c r="S276" s="3" t="str">
        <ns0:f>IF(AND(B276="",C276=""),"",IF(COUNTIFS($W$4:$W$24,C276,$X$4:$X$24,B276)=1,"","Verifica Scope e categoria"))</ns0:f>
      </ns0:c>
      <ns0:c r="T276" s="3" t="n">
        <ns0:f>IF(COUNTA(A276:L276,O276:R276)=0,0,1)</ns0:f>
        <ns0:v>0</ns0:v>
      </ns0:c>
      <ns0:c r="U276" s="3" t="n">
        <ns0:f>IF(AND(ISNUMBER(H276),ISBLANK(J276)),1,0)</ns0:f>
        <ns0:v>0</ns0:v>
      </ns0:c>
      <ns0:c r="V276" s="3" t="n">
        <ns0:f>IF(AND(ISBLANK(H276),OR(ISNUMBER(J276),ISNUMBER(K276))),1,0)</ns0:f>
        <ns0:v>0</ns0:v>
      </ns0:c>
      <ns0:c r="W276" s="3"/>
      <ns0:c r="X276" s="3"/>
      <ns0:c r="Y276" s="2" t="n">
        <ns0:f>IF(AND(T276=1,ISBLANK(P276)),1,0)</ns0:f>
        <ns0:v>0</ns0:v>
      </ns0:c>
      <ns0:c r="Z276" s="2" t="n">
        <ns0:f>IF(AND(T276=1,R276&lt;&gt;"Revisionato"),1,0)</ns0:f>
        <ns0:v>0</ns0:v>
      </ns0:c>
      <ns0:c r="AA276" s="2" t="n">
        <ns0:f>IF(AND(B276="Scope 2",ISNUMBER(H276),ISBLANK(K276)),1,0)</ns0:f>
        <ns0:v>0</ns0:v>
      </ns0:c>
      <ns0:c r="AB276" s="2" t="n">
        <ns0:f>IF(LEN(S276)&gt;0,1,0)</ns0:f>
        <ns0:v>0</ns0:v>
      </ns0:c>
    </ns0:row>
    <ns0:row r="277" ht="15" hidden="0" customHeight="1">
      <ns0:c r="A277" s="7"/>
      <ns0:c r="B277" s="7"/>
      <ns0:c r="C277" s="7"/>
      <ns0:c r="D277" s="7"/>
      <ns0:c r="E277" s="7"/>
      <ns0:c r="F277" s="8"/>
      <ns0:c r="G277" s="8"/>
      <ns0:c r="H277" s="9"/>
      <ns0:c r="I277" s="9"/>
      <ns0:c r="J277" s="9"/>
      <ns0:c r="K277" s="9"/>
      <ns0:c r="L277" s="9"/>
      <ns0:c r="M277" s="10" t="str">
        <ns0:f>IF(OR(ISBLANK(H277),ISBLANK(J277)),"",H277*J277/1000)</ns0:f>
      </ns0:c>
      <ns0:c r="N277" s="10" t="str">
        <ns0:f>IF(B277="Scope 2",IF(OR(ISBLANK(H277),ISBLANK(K277)),"",H277*K277/1000),M277)</ns0:f>
      </ns0:c>
      <ns0:c r="O277" s="7"/>
      <ns0:c r="P277" s="7"/>
      <ns0:c r="Q277" s="7"/>
      <ns0:c r="R277" s="7"/>
      <ns0:c r="S277" s="3" t="str">
        <ns0:f>IF(AND(B277="",C277=""),"",IF(COUNTIFS($W$4:$W$24,C277,$X$4:$X$24,B277)=1,"","Verifica Scope e categoria"))</ns0:f>
      </ns0:c>
      <ns0:c r="T277" s="3" t="n">
        <ns0:f>IF(COUNTA(A277:L277,O277:R277)=0,0,1)</ns0:f>
        <ns0:v>0</ns0:v>
      </ns0:c>
      <ns0:c r="U277" s="3" t="n">
        <ns0:f>IF(AND(ISNUMBER(H277),ISBLANK(J277)),1,0)</ns0:f>
        <ns0:v>0</ns0:v>
      </ns0:c>
      <ns0:c r="V277" s="3" t="n">
        <ns0:f>IF(AND(ISBLANK(H277),OR(ISNUMBER(J277),ISNUMBER(K277))),1,0)</ns0:f>
        <ns0:v>0</ns0:v>
      </ns0:c>
      <ns0:c r="W277" s="3"/>
      <ns0:c r="X277" s="3"/>
      <ns0:c r="Y277" s="2" t="n">
        <ns0:f>IF(AND(T277=1,ISBLANK(P277)),1,0)</ns0:f>
        <ns0:v>0</ns0:v>
      </ns0:c>
      <ns0:c r="Z277" s="2" t="n">
        <ns0:f>IF(AND(T277=1,R277&lt;&gt;"Revisionato"),1,0)</ns0:f>
        <ns0:v>0</ns0:v>
      </ns0:c>
      <ns0:c r="AA277" s="2" t="n">
        <ns0:f>IF(AND(B277="Scope 2",ISNUMBER(H277),ISBLANK(K277)),1,0)</ns0:f>
        <ns0:v>0</ns0:v>
      </ns0:c>
      <ns0:c r="AB277" s="2" t="n">
        <ns0:f>IF(LEN(S277)&gt;0,1,0)</ns0:f>
        <ns0:v>0</ns0:v>
      </ns0:c>
    </ns0:row>
    <ns0:row r="278" ht="15" hidden="0" customHeight="1">
      <ns0:c r="A278" s="7"/>
      <ns0:c r="B278" s="7"/>
      <ns0:c r="C278" s="7"/>
      <ns0:c r="D278" s="7"/>
      <ns0:c r="E278" s="7"/>
      <ns0:c r="F278" s="8"/>
      <ns0:c r="G278" s="8"/>
      <ns0:c r="H278" s="9"/>
      <ns0:c r="I278" s="9"/>
      <ns0:c r="J278" s="9"/>
      <ns0:c r="K278" s="9"/>
      <ns0:c r="L278" s="9"/>
      <ns0:c r="M278" s="10" t="str">
        <ns0:f>IF(OR(ISBLANK(H278),ISBLANK(J278)),"",H278*J278/1000)</ns0:f>
      </ns0:c>
      <ns0:c r="N278" s="10" t="str">
        <ns0:f>IF(B278="Scope 2",IF(OR(ISBLANK(H278),ISBLANK(K278)),"",H278*K278/1000),M278)</ns0:f>
      </ns0:c>
      <ns0:c r="O278" s="7"/>
      <ns0:c r="P278" s="7"/>
      <ns0:c r="Q278" s="7"/>
      <ns0:c r="R278" s="7"/>
      <ns0:c r="S278" s="3" t="str">
        <ns0:f>IF(AND(B278="",C278=""),"",IF(COUNTIFS($W$4:$W$24,C278,$X$4:$X$24,B278)=1,"","Verifica Scope e categoria"))</ns0:f>
      </ns0:c>
      <ns0:c r="T278" s="3" t="n">
        <ns0:f>IF(COUNTA(A278:L278,O278:R278)=0,0,1)</ns0:f>
        <ns0:v>0</ns0:v>
      </ns0:c>
      <ns0:c r="U278" s="3" t="n">
        <ns0:f>IF(AND(ISNUMBER(H278),ISBLANK(J278)),1,0)</ns0:f>
        <ns0:v>0</ns0:v>
      </ns0:c>
      <ns0:c r="V278" s="3" t="n">
        <ns0:f>IF(AND(ISBLANK(H278),OR(ISNUMBER(J278),ISNUMBER(K278))),1,0)</ns0:f>
        <ns0:v>0</ns0:v>
      </ns0:c>
      <ns0:c r="W278" s="3"/>
      <ns0:c r="X278" s="3"/>
      <ns0:c r="Y278" s="2" t="n">
        <ns0:f>IF(AND(T278=1,ISBLANK(P278)),1,0)</ns0:f>
        <ns0:v>0</ns0:v>
      </ns0:c>
      <ns0:c r="Z278" s="2" t="n">
        <ns0:f>IF(AND(T278=1,R278&lt;&gt;"Revisionato"),1,0)</ns0:f>
        <ns0:v>0</ns0:v>
      </ns0:c>
      <ns0:c r="AA278" s="2" t="n">
        <ns0:f>IF(AND(B278="Scope 2",ISNUMBER(H278),ISBLANK(K278)),1,0)</ns0:f>
        <ns0:v>0</ns0:v>
      </ns0:c>
      <ns0:c r="AB278" s="2" t="n">
        <ns0:f>IF(LEN(S278)&gt;0,1,0)</ns0:f>
        <ns0:v>0</ns0:v>
      </ns0:c>
    </ns0:row>
    <ns0:row r="279" ht="15" hidden="0" customHeight="1">
      <ns0:c r="A279" s="7"/>
      <ns0:c r="B279" s="7"/>
      <ns0:c r="C279" s="7"/>
      <ns0:c r="D279" s="7"/>
      <ns0:c r="E279" s="7"/>
      <ns0:c r="F279" s="8"/>
      <ns0:c r="G279" s="8"/>
      <ns0:c r="H279" s="9"/>
      <ns0:c r="I279" s="9"/>
      <ns0:c r="J279" s="9"/>
      <ns0:c r="K279" s="9"/>
      <ns0:c r="L279" s="9"/>
      <ns0:c r="M279" s="10" t="str">
        <ns0:f>IF(OR(ISBLANK(H279),ISBLANK(J279)),"",H279*J279/1000)</ns0:f>
      </ns0:c>
      <ns0:c r="N279" s="10" t="str">
        <ns0:f>IF(B279="Scope 2",IF(OR(ISBLANK(H279),ISBLANK(K279)),"",H279*K279/1000),M279)</ns0:f>
      </ns0:c>
      <ns0:c r="O279" s="7"/>
      <ns0:c r="P279" s="7"/>
      <ns0:c r="Q279" s="7"/>
      <ns0:c r="R279" s="7"/>
      <ns0:c r="S279" s="3" t="str">
        <ns0:f>IF(AND(B279="",C279=""),"",IF(COUNTIFS($W$4:$W$24,C279,$X$4:$X$24,B279)=1,"","Verifica Scope e categoria"))</ns0:f>
      </ns0:c>
      <ns0:c r="T279" s="3" t="n">
        <ns0:f>IF(COUNTA(A279:L279,O279:R279)=0,0,1)</ns0:f>
        <ns0:v>0</ns0:v>
      </ns0:c>
      <ns0:c r="U279" s="3" t="n">
        <ns0:f>IF(AND(ISNUMBER(H279),ISBLANK(J279)),1,0)</ns0:f>
        <ns0:v>0</ns0:v>
      </ns0:c>
      <ns0:c r="V279" s="3" t="n">
        <ns0:f>IF(AND(ISBLANK(H279),OR(ISNUMBER(J279),ISNUMBER(K279))),1,0)</ns0:f>
        <ns0:v>0</ns0:v>
      </ns0:c>
      <ns0:c r="W279" s="3"/>
      <ns0:c r="X279" s="3"/>
      <ns0:c r="Y279" s="2" t="n">
        <ns0:f>IF(AND(T279=1,ISBLANK(P279)),1,0)</ns0:f>
        <ns0:v>0</ns0:v>
      </ns0:c>
      <ns0:c r="Z279" s="2" t="n">
        <ns0:f>IF(AND(T279=1,R279&lt;&gt;"Revisionato"),1,0)</ns0:f>
        <ns0:v>0</ns0:v>
      </ns0:c>
      <ns0:c r="AA279" s="2" t="n">
        <ns0:f>IF(AND(B279="Scope 2",ISNUMBER(H279),ISBLANK(K279)),1,0)</ns0:f>
        <ns0:v>0</ns0:v>
      </ns0:c>
      <ns0:c r="AB279" s="2" t="n">
        <ns0:f>IF(LEN(S279)&gt;0,1,0)</ns0:f>
        <ns0:v>0</ns0:v>
      </ns0:c>
    </ns0:row>
    <ns0:row r="280" ht="15" hidden="0" customHeight="1">
      <ns0:c r="A280" s="7"/>
      <ns0:c r="B280" s="7"/>
      <ns0:c r="C280" s="7"/>
      <ns0:c r="D280" s="7"/>
      <ns0:c r="E280" s="7"/>
      <ns0:c r="F280" s="8"/>
      <ns0:c r="G280" s="8"/>
      <ns0:c r="H280" s="9"/>
      <ns0:c r="I280" s="9"/>
      <ns0:c r="J280" s="9"/>
      <ns0:c r="K280" s="9"/>
      <ns0:c r="L280" s="9"/>
      <ns0:c r="M280" s="10" t="str">
        <ns0:f>IF(OR(ISBLANK(H280),ISBLANK(J280)),"",H280*J280/1000)</ns0:f>
      </ns0:c>
      <ns0:c r="N280" s="10" t="str">
        <ns0:f>IF(B280="Scope 2",IF(OR(ISBLANK(H280),ISBLANK(K280)),"",H280*K280/1000),M280)</ns0:f>
      </ns0:c>
      <ns0:c r="O280" s="7"/>
      <ns0:c r="P280" s="7"/>
      <ns0:c r="Q280" s="7"/>
      <ns0:c r="R280" s="7"/>
      <ns0:c r="S280" s="3" t="str">
        <ns0:f>IF(AND(B280="",C280=""),"",IF(COUNTIFS($W$4:$W$24,C280,$X$4:$X$24,B280)=1,"","Verifica Scope e categoria"))</ns0:f>
      </ns0:c>
      <ns0:c r="T280" s="3" t="n">
        <ns0:f>IF(COUNTA(A280:L280,O280:R280)=0,0,1)</ns0:f>
        <ns0:v>0</ns0:v>
      </ns0:c>
      <ns0:c r="U280" s="3" t="n">
        <ns0:f>IF(AND(ISNUMBER(H280),ISBLANK(J280)),1,0)</ns0:f>
        <ns0:v>0</ns0:v>
      </ns0:c>
      <ns0:c r="V280" s="3" t="n">
        <ns0:f>IF(AND(ISBLANK(H280),OR(ISNUMBER(J280),ISNUMBER(K280))),1,0)</ns0:f>
        <ns0:v>0</ns0:v>
      </ns0:c>
      <ns0:c r="W280" s="3"/>
      <ns0:c r="X280" s="3"/>
      <ns0:c r="Y280" s="2" t="n">
        <ns0:f>IF(AND(T280=1,ISBLANK(P280)),1,0)</ns0:f>
        <ns0:v>0</ns0:v>
      </ns0:c>
      <ns0:c r="Z280" s="2" t="n">
        <ns0:f>IF(AND(T280=1,R280&lt;&gt;"Revisionato"),1,0)</ns0:f>
        <ns0:v>0</ns0:v>
      </ns0:c>
      <ns0:c r="AA280" s="2" t="n">
        <ns0:f>IF(AND(B280="Scope 2",ISNUMBER(H280),ISBLANK(K280)),1,0)</ns0:f>
        <ns0:v>0</ns0:v>
      </ns0:c>
      <ns0:c r="AB280" s="2" t="n">
        <ns0:f>IF(LEN(S280)&gt;0,1,0)</ns0:f>
        <ns0:v>0</ns0:v>
      </ns0:c>
    </ns0:row>
    <ns0:row r="281" ht="15" hidden="0" customHeight="1">
      <ns0:c r="A281" s="7"/>
      <ns0:c r="B281" s="7"/>
      <ns0:c r="C281" s="7"/>
      <ns0:c r="D281" s="7"/>
      <ns0:c r="E281" s="7"/>
      <ns0:c r="F281" s="8"/>
      <ns0:c r="G281" s="8"/>
      <ns0:c r="H281" s="9"/>
      <ns0:c r="I281" s="9"/>
      <ns0:c r="J281" s="9"/>
      <ns0:c r="K281" s="9"/>
      <ns0:c r="L281" s="9"/>
      <ns0:c r="M281" s="10" t="str">
        <ns0:f>IF(OR(ISBLANK(H281),ISBLANK(J281)),"",H281*J281/1000)</ns0:f>
      </ns0:c>
      <ns0:c r="N281" s="10" t="str">
        <ns0:f>IF(B281="Scope 2",IF(OR(ISBLANK(H281),ISBLANK(K281)),"",H281*K281/1000),M281)</ns0:f>
      </ns0:c>
      <ns0:c r="O281" s="7"/>
      <ns0:c r="P281" s="7"/>
      <ns0:c r="Q281" s="7"/>
      <ns0:c r="R281" s="7"/>
      <ns0:c r="S281" s="3" t="str">
        <ns0:f>IF(AND(B281="",C281=""),"",IF(COUNTIFS($W$4:$W$24,C281,$X$4:$X$24,B281)=1,"","Verifica Scope e categoria"))</ns0:f>
      </ns0:c>
      <ns0:c r="T281" s="3" t="n">
        <ns0:f>IF(COUNTA(A281:L281,O281:R281)=0,0,1)</ns0:f>
        <ns0:v>0</ns0:v>
      </ns0:c>
      <ns0:c r="U281" s="3" t="n">
        <ns0:f>IF(AND(ISNUMBER(H281),ISBLANK(J281)),1,0)</ns0:f>
        <ns0:v>0</ns0:v>
      </ns0:c>
      <ns0:c r="V281" s="3" t="n">
        <ns0:f>IF(AND(ISBLANK(H281),OR(ISNUMBER(J281),ISNUMBER(K281))),1,0)</ns0:f>
        <ns0:v>0</ns0:v>
      </ns0:c>
      <ns0:c r="W281" s="3"/>
      <ns0:c r="X281" s="3"/>
      <ns0:c r="Y281" s="2" t="n">
        <ns0:f>IF(AND(T281=1,ISBLANK(P281)),1,0)</ns0:f>
        <ns0:v>0</ns0:v>
      </ns0:c>
      <ns0:c r="Z281" s="2" t="n">
        <ns0:f>IF(AND(T281=1,R281&lt;&gt;"Revisionato"),1,0)</ns0:f>
        <ns0:v>0</ns0:v>
      </ns0:c>
      <ns0:c r="AA281" s="2" t="n">
        <ns0:f>IF(AND(B281="Scope 2",ISNUMBER(H281),ISBLANK(K281)),1,0)</ns0:f>
        <ns0:v>0</ns0:v>
      </ns0:c>
      <ns0:c r="AB281" s="2" t="n">
        <ns0:f>IF(LEN(S281)&gt;0,1,0)</ns0:f>
        <ns0:v>0</ns0:v>
      </ns0:c>
    </ns0:row>
    <ns0:row r="282" ht="15" hidden="0" customHeight="1">
      <ns0:c r="A282" s="7"/>
      <ns0:c r="B282" s="7"/>
      <ns0:c r="C282" s="7"/>
      <ns0:c r="D282" s="7"/>
      <ns0:c r="E282" s="7"/>
      <ns0:c r="F282" s="8"/>
      <ns0:c r="G282" s="8"/>
      <ns0:c r="H282" s="9"/>
      <ns0:c r="I282" s="9"/>
      <ns0:c r="J282" s="9"/>
      <ns0:c r="K282" s="9"/>
      <ns0:c r="L282" s="9"/>
      <ns0:c r="M282" s="10" t="str">
        <ns0:f>IF(OR(ISBLANK(H282),ISBLANK(J282)),"",H282*J282/1000)</ns0:f>
      </ns0:c>
      <ns0:c r="N282" s="10" t="str">
        <ns0:f>IF(B282="Scope 2",IF(OR(ISBLANK(H282),ISBLANK(K282)),"",H282*K282/1000),M282)</ns0:f>
      </ns0:c>
      <ns0:c r="O282" s="7"/>
      <ns0:c r="P282" s="7"/>
      <ns0:c r="Q282" s="7"/>
      <ns0:c r="R282" s="7"/>
      <ns0:c r="S282" s="3" t="str">
        <ns0:f>IF(AND(B282="",C282=""),"",IF(COUNTIFS($W$4:$W$24,C282,$X$4:$X$24,B282)=1,"","Verifica Scope e categoria"))</ns0:f>
      </ns0:c>
      <ns0:c r="T282" s="3" t="n">
        <ns0:f>IF(COUNTA(A282:L282,O282:R282)=0,0,1)</ns0:f>
        <ns0:v>0</ns0:v>
      </ns0:c>
      <ns0:c r="U282" s="3" t="n">
        <ns0:f>IF(AND(ISNUMBER(H282),ISBLANK(J282)),1,0)</ns0:f>
        <ns0:v>0</ns0:v>
      </ns0:c>
      <ns0:c r="V282" s="3" t="n">
        <ns0:f>IF(AND(ISBLANK(H282),OR(ISNUMBER(J282),ISNUMBER(K282))),1,0)</ns0:f>
        <ns0:v>0</ns0:v>
      </ns0:c>
      <ns0:c r="W282" s="3"/>
      <ns0:c r="X282" s="3"/>
      <ns0:c r="Y282" s="2" t="n">
        <ns0:f>IF(AND(T282=1,ISBLANK(P282)),1,0)</ns0:f>
        <ns0:v>0</ns0:v>
      </ns0:c>
      <ns0:c r="Z282" s="2" t="n">
        <ns0:f>IF(AND(T282=1,R282&lt;&gt;"Revisionato"),1,0)</ns0:f>
        <ns0:v>0</ns0:v>
      </ns0:c>
      <ns0:c r="AA282" s="2" t="n">
        <ns0:f>IF(AND(B282="Scope 2",ISNUMBER(H282),ISBLANK(K282)),1,0)</ns0:f>
        <ns0:v>0</ns0:v>
      </ns0:c>
      <ns0:c r="AB282" s="2" t="n">
        <ns0:f>IF(LEN(S282)&gt;0,1,0)</ns0:f>
        <ns0:v>0</ns0:v>
      </ns0:c>
    </ns0:row>
    <ns0:row r="283" ht="15" hidden="0" customHeight="1">
      <ns0:c r="A283" s="7"/>
      <ns0:c r="B283" s="7"/>
      <ns0:c r="C283" s="7"/>
      <ns0:c r="D283" s="7"/>
      <ns0:c r="E283" s="7"/>
      <ns0:c r="F283" s="8"/>
      <ns0:c r="G283" s="8"/>
      <ns0:c r="H283" s="9"/>
      <ns0:c r="I283" s="9"/>
      <ns0:c r="J283" s="9"/>
      <ns0:c r="K283" s="9"/>
      <ns0:c r="L283" s="9"/>
      <ns0:c r="M283" s="10" t="str">
        <ns0:f>IF(OR(ISBLANK(H283),ISBLANK(J283)),"",H283*J283/1000)</ns0:f>
      </ns0:c>
      <ns0:c r="N283" s="10" t="str">
        <ns0:f>IF(B283="Scope 2",IF(OR(ISBLANK(H283),ISBLANK(K283)),"",H283*K283/1000),M283)</ns0:f>
      </ns0:c>
      <ns0:c r="O283" s="7"/>
      <ns0:c r="P283" s="7"/>
      <ns0:c r="Q283" s="7"/>
      <ns0:c r="R283" s="7"/>
      <ns0:c r="S283" s="3" t="str">
        <ns0:f>IF(AND(B283="",C283=""),"",IF(COUNTIFS($W$4:$W$24,C283,$X$4:$X$24,B283)=1,"","Verifica Scope e categoria"))</ns0:f>
      </ns0:c>
      <ns0:c r="T283" s="3" t="n">
        <ns0:f>IF(COUNTA(A283:L283,O283:R283)=0,0,1)</ns0:f>
        <ns0:v>0</ns0:v>
      </ns0:c>
      <ns0:c r="U283" s="3" t="n">
        <ns0:f>IF(AND(ISNUMBER(H283),ISBLANK(J283)),1,0)</ns0:f>
        <ns0:v>0</ns0:v>
      </ns0:c>
      <ns0:c r="V283" s="3" t="n">
        <ns0:f>IF(AND(ISBLANK(H283),OR(ISNUMBER(J283),ISNUMBER(K283))),1,0)</ns0:f>
        <ns0:v>0</ns0:v>
      </ns0:c>
      <ns0:c r="W283" s="3"/>
      <ns0:c r="X283" s="3"/>
      <ns0:c r="Y283" s="2" t="n">
        <ns0:f>IF(AND(T283=1,ISBLANK(P283)),1,0)</ns0:f>
        <ns0:v>0</ns0:v>
      </ns0:c>
      <ns0:c r="Z283" s="2" t="n">
        <ns0:f>IF(AND(T283=1,R283&lt;&gt;"Revisionato"),1,0)</ns0:f>
        <ns0:v>0</ns0:v>
      </ns0:c>
      <ns0:c r="AA283" s="2" t="n">
        <ns0:f>IF(AND(B283="Scope 2",ISNUMBER(H283),ISBLANK(K283)),1,0)</ns0:f>
        <ns0:v>0</ns0:v>
      </ns0:c>
      <ns0:c r="AB283" s="2" t="n">
        <ns0:f>IF(LEN(S283)&gt;0,1,0)</ns0:f>
        <ns0:v>0</ns0:v>
      </ns0:c>
    </ns0:row>
    <ns0:row r="284" ht="15" hidden="0" customHeight="1">
      <ns0:c r="A284" s="7"/>
      <ns0:c r="B284" s="7"/>
      <ns0:c r="C284" s="7"/>
      <ns0:c r="D284" s="7"/>
      <ns0:c r="E284" s="7"/>
      <ns0:c r="F284" s="8"/>
      <ns0:c r="G284" s="8"/>
      <ns0:c r="H284" s="9"/>
      <ns0:c r="I284" s="9"/>
      <ns0:c r="J284" s="9"/>
      <ns0:c r="K284" s="9"/>
      <ns0:c r="L284" s="9"/>
      <ns0:c r="M284" s="10" t="str">
        <ns0:f>IF(OR(ISBLANK(H284),ISBLANK(J284)),"",H284*J284/1000)</ns0:f>
      </ns0:c>
      <ns0:c r="N284" s="10" t="str">
        <ns0:f>IF(B284="Scope 2",IF(OR(ISBLANK(H284),ISBLANK(K284)),"",H284*K284/1000),M284)</ns0:f>
      </ns0:c>
      <ns0:c r="O284" s="7"/>
      <ns0:c r="P284" s="7"/>
      <ns0:c r="Q284" s="7"/>
      <ns0:c r="R284" s="7"/>
      <ns0:c r="S284" s="3" t="str">
        <ns0:f>IF(AND(B284="",C284=""),"",IF(COUNTIFS($W$4:$W$24,C284,$X$4:$X$24,B284)=1,"","Verifica Scope e categoria"))</ns0:f>
      </ns0:c>
      <ns0:c r="T284" s="3" t="n">
        <ns0:f>IF(COUNTA(A284:L284,O284:R284)=0,0,1)</ns0:f>
        <ns0:v>0</ns0:v>
      </ns0:c>
      <ns0:c r="U284" s="3" t="n">
        <ns0:f>IF(AND(ISNUMBER(H284),ISBLANK(J284)),1,0)</ns0:f>
        <ns0:v>0</ns0:v>
      </ns0:c>
      <ns0:c r="V284" s="3" t="n">
        <ns0:f>IF(AND(ISBLANK(H284),OR(ISNUMBER(J284),ISNUMBER(K284))),1,0)</ns0:f>
        <ns0:v>0</ns0:v>
      </ns0:c>
      <ns0:c r="W284" s="3"/>
      <ns0:c r="X284" s="3"/>
      <ns0:c r="Y284" s="2" t="n">
        <ns0:f>IF(AND(T284=1,ISBLANK(P284)),1,0)</ns0:f>
        <ns0:v>0</ns0:v>
      </ns0:c>
      <ns0:c r="Z284" s="2" t="n">
        <ns0:f>IF(AND(T284=1,R284&lt;&gt;"Revisionato"),1,0)</ns0:f>
        <ns0:v>0</ns0:v>
      </ns0:c>
      <ns0:c r="AA284" s="2" t="n">
        <ns0:f>IF(AND(B284="Scope 2",ISNUMBER(H284),ISBLANK(K284)),1,0)</ns0:f>
        <ns0:v>0</ns0:v>
      </ns0:c>
      <ns0:c r="AB284" s="2" t="n">
        <ns0:f>IF(LEN(S284)&gt;0,1,0)</ns0:f>
        <ns0:v>0</ns0:v>
      </ns0:c>
    </ns0:row>
    <ns0:row r="285" ht="15" hidden="0" customHeight="1">
      <ns0:c r="A285" s="7"/>
      <ns0:c r="B285" s="7"/>
      <ns0:c r="C285" s="7"/>
      <ns0:c r="D285" s="7"/>
      <ns0:c r="E285" s="7"/>
      <ns0:c r="F285" s="8"/>
      <ns0:c r="G285" s="8"/>
      <ns0:c r="H285" s="9"/>
      <ns0:c r="I285" s="9"/>
      <ns0:c r="J285" s="9"/>
      <ns0:c r="K285" s="9"/>
      <ns0:c r="L285" s="9"/>
      <ns0:c r="M285" s="10" t="str">
        <ns0:f>IF(OR(ISBLANK(H285),ISBLANK(J285)),"",H285*J285/1000)</ns0:f>
      </ns0:c>
      <ns0:c r="N285" s="10" t="str">
        <ns0:f>IF(B285="Scope 2",IF(OR(ISBLANK(H285),ISBLANK(K285)),"",H285*K285/1000),M285)</ns0:f>
      </ns0:c>
      <ns0:c r="O285" s="7"/>
      <ns0:c r="P285" s="7"/>
      <ns0:c r="Q285" s="7"/>
      <ns0:c r="R285" s="7"/>
      <ns0:c r="S285" s="3" t="str">
        <ns0:f>IF(AND(B285="",C285=""),"",IF(COUNTIFS($W$4:$W$24,C285,$X$4:$X$24,B285)=1,"","Verifica Scope e categoria"))</ns0:f>
      </ns0:c>
      <ns0:c r="T285" s="3" t="n">
        <ns0:f>IF(COUNTA(A285:L285,O285:R285)=0,0,1)</ns0:f>
        <ns0:v>0</ns0:v>
      </ns0:c>
      <ns0:c r="U285" s="3" t="n">
        <ns0:f>IF(AND(ISNUMBER(H285),ISBLANK(J285)),1,0)</ns0:f>
        <ns0:v>0</ns0:v>
      </ns0:c>
      <ns0:c r="V285" s="3" t="n">
        <ns0:f>IF(AND(ISBLANK(H285),OR(ISNUMBER(J285),ISNUMBER(K285))),1,0)</ns0:f>
        <ns0:v>0</ns0:v>
      </ns0:c>
      <ns0:c r="W285" s="3"/>
      <ns0:c r="X285" s="3"/>
      <ns0:c r="Y285" s="2" t="n">
        <ns0:f>IF(AND(T285=1,ISBLANK(P285)),1,0)</ns0:f>
        <ns0:v>0</ns0:v>
      </ns0:c>
      <ns0:c r="Z285" s="2" t="n">
        <ns0:f>IF(AND(T285=1,R285&lt;&gt;"Revisionato"),1,0)</ns0:f>
        <ns0:v>0</ns0:v>
      </ns0:c>
      <ns0:c r="AA285" s="2" t="n">
        <ns0:f>IF(AND(B285="Scope 2",ISNUMBER(H285),ISBLANK(K285)),1,0)</ns0:f>
        <ns0:v>0</ns0:v>
      </ns0:c>
      <ns0:c r="AB285" s="2" t="n">
        <ns0:f>IF(LEN(S285)&gt;0,1,0)</ns0:f>
        <ns0:v>0</ns0:v>
      </ns0:c>
    </ns0:row>
    <ns0:row r="286" ht="15" hidden="0" customHeight="1">
      <ns0:c r="A286" s="7"/>
      <ns0:c r="B286" s="7"/>
      <ns0:c r="C286" s="7"/>
      <ns0:c r="D286" s="7"/>
      <ns0:c r="E286" s="7"/>
      <ns0:c r="F286" s="8"/>
      <ns0:c r="G286" s="8"/>
      <ns0:c r="H286" s="9"/>
      <ns0:c r="I286" s="9"/>
      <ns0:c r="J286" s="9"/>
      <ns0:c r="K286" s="9"/>
      <ns0:c r="L286" s="9"/>
      <ns0:c r="M286" s="10" t="str">
        <ns0:f>IF(OR(ISBLANK(H286),ISBLANK(J286)),"",H286*J286/1000)</ns0:f>
      </ns0:c>
      <ns0:c r="N286" s="10" t="str">
        <ns0:f>IF(B286="Scope 2",IF(OR(ISBLANK(H286),ISBLANK(K286)),"",H286*K286/1000),M286)</ns0:f>
      </ns0:c>
      <ns0:c r="O286" s="7"/>
      <ns0:c r="P286" s="7"/>
      <ns0:c r="Q286" s="7"/>
      <ns0:c r="R286" s="7"/>
      <ns0:c r="S286" s="3" t="str">
        <ns0:f>IF(AND(B286="",C286=""),"",IF(COUNTIFS($W$4:$W$24,C286,$X$4:$X$24,B286)=1,"","Verifica Scope e categoria"))</ns0:f>
      </ns0:c>
      <ns0:c r="T286" s="3" t="n">
        <ns0:f>IF(COUNTA(A286:L286,O286:R286)=0,0,1)</ns0:f>
        <ns0:v>0</ns0:v>
      </ns0:c>
      <ns0:c r="U286" s="3" t="n">
        <ns0:f>IF(AND(ISNUMBER(H286),ISBLANK(J286)),1,0)</ns0:f>
        <ns0:v>0</ns0:v>
      </ns0:c>
      <ns0:c r="V286" s="3" t="n">
        <ns0:f>IF(AND(ISBLANK(H286),OR(ISNUMBER(J286),ISNUMBER(K286))),1,0)</ns0:f>
        <ns0:v>0</ns0:v>
      </ns0:c>
      <ns0:c r="W286" s="3"/>
      <ns0:c r="X286" s="3"/>
      <ns0:c r="Y286" s="2" t="n">
        <ns0:f>IF(AND(T286=1,ISBLANK(P286)),1,0)</ns0:f>
        <ns0:v>0</ns0:v>
      </ns0:c>
      <ns0:c r="Z286" s="2" t="n">
        <ns0:f>IF(AND(T286=1,R286&lt;&gt;"Revisionato"),1,0)</ns0:f>
        <ns0:v>0</ns0:v>
      </ns0:c>
      <ns0:c r="AA286" s="2" t="n">
        <ns0:f>IF(AND(B286="Scope 2",ISNUMBER(H286),ISBLANK(K286)),1,0)</ns0:f>
        <ns0:v>0</ns0:v>
      </ns0:c>
      <ns0:c r="AB286" s="2" t="n">
        <ns0:f>IF(LEN(S286)&gt;0,1,0)</ns0:f>
        <ns0:v>0</ns0:v>
      </ns0:c>
    </ns0:row>
    <ns0:row r="287" ht="15" hidden="0" customHeight="1">
      <ns0:c r="A287" s="7"/>
      <ns0:c r="B287" s="7"/>
      <ns0:c r="C287" s="7"/>
      <ns0:c r="D287" s="7"/>
      <ns0:c r="E287" s="7"/>
      <ns0:c r="F287" s="8"/>
      <ns0:c r="G287" s="8"/>
      <ns0:c r="H287" s="9"/>
      <ns0:c r="I287" s="9"/>
      <ns0:c r="J287" s="9"/>
      <ns0:c r="K287" s="9"/>
      <ns0:c r="L287" s="9"/>
      <ns0:c r="M287" s="10" t="str">
        <ns0:f>IF(OR(ISBLANK(H287),ISBLANK(J287)),"",H287*J287/1000)</ns0:f>
      </ns0:c>
      <ns0:c r="N287" s="10" t="str">
        <ns0:f>IF(B287="Scope 2",IF(OR(ISBLANK(H287),ISBLANK(K287)),"",H287*K287/1000),M287)</ns0:f>
      </ns0:c>
      <ns0:c r="O287" s="7"/>
      <ns0:c r="P287" s="7"/>
      <ns0:c r="Q287" s="7"/>
      <ns0:c r="R287" s="7"/>
      <ns0:c r="S287" s="3" t="str">
        <ns0:f>IF(AND(B287="",C287=""),"",IF(COUNTIFS($W$4:$W$24,C287,$X$4:$X$24,B287)=1,"","Verifica Scope e categoria"))</ns0:f>
      </ns0:c>
      <ns0:c r="T287" s="3" t="n">
        <ns0:f>IF(COUNTA(A287:L287,O287:R287)=0,0,1)</ns0:f>
        <ns0:v>0</ns0:v>
      </ns0:c>
      <ns0:c r="U287" s="3" t="n">
        <ns0:f>IF(AND(ISNUMBER(H287),ISBLANK(J287)),1,0)</ns0:f>
        <ns0:v>0</ns0:v>
      </ns0:c>
      <ns0:c r="V287" s="3" t="n">
        <ns0:f>IF(AND(ISBLANK(H287),OR(ISNUMBER(J287),ISNUMBER(K287))),1,0)</ns0:f>
        <ns0:v>0</ns0:v>
      </ns0:c>
      <ns0:c r="W287" s="3"/>
      <ns0:c r="X287" s="3"/>
      <ns0:c r="Y287" s="2" t="n">
        <ns0:f>IF(AND(T287=1,ISBLANK(P287)),1,0)</ns0:f>
        <ns0:v>0</ns0:v>
      </ns0:c>
      <ns0:c r="Z287" s="2" t="n">
        <ns0:f>IF(AND(T287=1,R287&lt;&gt;"Revisionato"),1,0)</ns0:f>
        <ns0:v>0</ns0:v>
      </ns0:c>
      <ns0:c r="AA287" s="2" t="n">
        <ns0:f>IF(AND(B287="Scope 2",ISNUMBER(H287),ISBLANK(K287)),1,0)</ns0:f>
        <ns0:v>0</ns0:v>
      </ns0:c>
      <ns0:c r="AB287" s="2" t="n">
        <ns0:f>IF(LEN(S287)&gt;0,1,0)</ns0:f>
        <ns0:v>0</ns0:v>
      </ns0:c>
    </ns0:row>
    <ns0:row r="288" ht="15" hidden="0" customHeight="1">
      <ns0:c r="A288" s="7"/>
      <ns0:c r="B288" s="7"/>
      <ns0:c r="C288" s="7"/>
      <ns0:c r="D288" s="7"/>
      <ns0:c r="E288" s="7"/>
      <ns0:c r="F288" s="8"/>
      <ns0:c r="G288" s="8"/>
      <ns0:c r="H288" s="9"/>
      <ns0:c r="I288" s="9"/>
      <ns0:c r="J288" s="9"/>
      <ns0:c r="K288" s="9"/>
      <ns0:c r="L288" s="9"/>
      <ns0:c r="M288" s="10" t="str">
        <ns0:f>IF(OR(ISBLANK(H288),ISBLANK(J288)),"",H288*J288/1000)</ns0:f>
      </ns0:c>
      <ns0:c r="N288" s="10" t="str">
        <ns0:f>IF(B288="Scope 2",IF(OR(ISBLANK(H288),ISBLANK(K288)),"",H288*K288/1000),M288)</ns0:f>
      </ns0:c>
      <ns0:c r="O288" s="7"/>
      <ns0:c r="P288" s="7"/>
      <ns0:c r="Q288" s="7"/>
      <ns0:c r="R288" s="7"/>
      <ns0:c r="S288" s="3" t="str">
        <ns0:f>IF(AND(B288="",C288=""),"",IF(COUNTIFS($W$4:$W$24,C288,$X$4:$X$24,B288)=1,"","Verifica Scope e categoria"))</ns0:f>
      </ns0:c>
      <ns0:c r="T288" s="3" t="n">
        <ns0:f>IF(COUNTA(A288:L288,O288:R288)=0,0,1)</ns0:f>
        <ns0:v>0</ns0:v>
      </ns0:c>
      <ns0:c r="U288" s="3" t="n">
        <ns0:f>IF(AND(ISNUMBER(H288),ISBLANK(J288)),1,0)</ns0:f>
        <ns0:v>0</ns0:v>
      </ns0:c>
      <ns0:c r="V288" s="3" t="n">
        <ns0:f>IF(AND(ISBLANK(H288),OR(ISNUMBER(J288),ISNUMBER(K288))),1,0)</ns0:f>
        <ns0:v>0</ns0:v>
      </ns0:c>
      <ns0:c r="W288" s="3"/>
      <ns0:c r="X288" s="3"/>
      <ns0:c r="Y288" s="2" t="n">
        <ns0:f>IF(AND(T288=1,ISBLANK(P288)),1,0)</ns0:f>
        <ns0:v>0</ns0:v>
      </ns0:c>
      <ns0:c r="Z288" s="2" t="n">
        <ns0:f>IF(AND(T288=1,R288&lt;&gt;"Revisionato"),1,0)</ns0:f>
        <ns0:v>0</ns0:v>
      </ns0:c>
      <ns0:c r="AA288" s="2" t="n">
        <ns0:f>IF(AND(B288="Scope 2",ISNUMBER(H288),ISBLANK(K288)),1,0)</ns0:f>
        <ns0:v>0</ns0:v>
      </ns0:c>
      <ns0:c r="AB288" s="2" t="n">
        <ns0:f>IF(LEN(S288)&gt;0,1,0)</ns0:f>
        <ns0:v>0</ns0:v>
      </ns0:c>
    </ns0:row>
    <ns0:row r="289" ht="15" hidden="0" customHeight="1">
      <ns0:c r="A289" s="7"/>
      <ns0:c r="B289" s="7"/>
      <ns0:c r="C289" s="7"/>
      <ns0:c r="D289" s="7"/>
      <ns0:c r="E289" s="7"/>
      <ns0:c r="F289" s="8"/>
      <ns0:c r="G289" s="8"/>
      <ns0:c r="H289" s="9"/>
      <ns0:c r="I289" s="9"/>
      <ns0:c r="J289" s="9"/>
      <ns0:c r="K289" s="9"/>
      <ns0:c r="L289" s="9"/>
      <ns0:c r="M289" s="10" t="str">
        <ns0:f>IF(OR(ISBLANK(H289),ISBLANK(J289)),"",H289*J289/1000)</ns0:f>
      </ns0:c>
      <ns0:c r="N289" s="10" t="str">
        <ns0:f>IF(B289="Scope 2",IF(OR(ISBLANK(H289),ISBLANK(K289)),"",H289*K289/1000),M289)</ns0:f>
      </ns0:c>
      <ns0:c r="O289" s="7"/>
      <ns0:c r="P289" s="7"/>
      <ns0:c r="Q289" s="7"/>
      <ns0:c r="R289" s="7"/>
      <ns0:c r="S289" s="3" t="str">
        <ns0:f>IF(AND(B289="",C289=""),"",IF(COUNTIFS($W$4:$W$24,C289,$X$4:$X$24,B289)=1,"","Verifica Scope e categoria"))</ns0:f>
      </ns0:c>
      <ns0:c r="T289" s="3" t="n">
        <ns0:f>IF(COUNTA(A289:L289,O289:R289)=0,0,1)</ns0:f>
        <ns0:v>0</ns0:v>
      </ns0:c>
      <ns0:c r="U289" s="3" t="n">
        <ns0:f>IF(AND(ISNUMBER(H289),ISBLANK(J289)),1,0)</ns0:f>
        <ns0:v>0</ns0:v>
      </ns0:c>
      <ns0:c r="V289" s="3" t="n">
        <ns0:f>IF(AND(ISBLANK(H289),OR(ISNUMBER(J289),ISNUMBER(K289))),1,0)</ns0:f>
        <ns0:v>0</ns0:v>
      </ns0:c>
      <ns0:c r="W289" s="3"/>
      <ns0:c r="X289" s="3"/>
      <ns0:c r="Y289" s="2" t="n">
        <ns0:f>IF(AND(T289=1,ISBLANK(P289)),1,0)</ns0:f>
        <ns0:v>0</ns0:v>
      </ns0:c>
      <ns0:c r="Z289" s="2" t="n">
        <ns0:f>IF(AND(T289=1,R289&lt;&gt;"Revisionato"),1,0)</ns0:f>
        <ns0:v>0</ns0:v>
      </ns0:c>
      <ns0:c r="AA289" s="2" t="n">
        <ns0:f>IF(AND(B289="Scope 2",ISNUMBER(H289),ISBLANK(K289)),1,0)</ns0:f>
        <ns0:v>0</ns0:v>
      </ns0:c>
      <ns0:c r="AB289" s="2" t="n">
        <ns0:f>IF(LEN(S289)&gt;0,1,0)</ns0:f>
        <ns0:v>0</ns0:v>
      </ns0:c>
    </ns0:row>
    <ns0:row r="290" ht="15" hidden="0" customHeight="1">
      <ns0:c r="A290" s="7"/>
      <ns0:c r="B290" s="7"/>
      <ns0:c r="C290" s="7"/>
      <ns0:c r="D290" s="7"/>
      <ns0:c r="E290" s="7"/>
      <ns0:c r="F290" s="8"/>
      <ns0:c r="G290" s="8"/>
      <ns0:c r="H290" s="9"/>
      <ns0:c r="I290" s="9"/>
      <ns0:c r="J290" s="9"/>
      <ns0:c r="K290" s="9"/>
      <ns0:c r="L290" s="9"/>
      <ns0:c r="M290" s="10" t="str">
        <ns0:f>IF(OR(ISBLANK(H290),ISBLANK(J290)),"",H290*J290/1000)</ns0:f>
      </ns0:c>
      <ns0:c r="N290" s="10" t="str">
        <ns0:f>IF(B290="Scope 2",IF(OR(ISBLANK(H290),ISBLANK(K290)),"",H290*K290/1000),M290)</ns0:f>
      </ns0:c>
      <ns0:c r="O290" s="7"/>
      <ns0:c r="P290" s="7"/>
      <ns0:c r="Q290" s="7"/>
      <ns0:c r="R290" s="7"/>
      <ns0:c r="S290" s="3" t="str">
        <ns0:f>IF(AND(B290="",C290=""),"",IF(COUNTIFS($W$4:$W$24,C290,$X$4:$X$24,B290)=1,"","Verifica Scope e categoria"))</ns0:f>
      </ns0:c>
      <ns0:c r="T290" s="3" t="n">
        <ns0:f>IF(COUNTA(A290:L290,O290:R290)=0,0,1)</ns0:f>
        <ns0:v>0</ns0:v>
      </ns0:c>
      <ns0:c r="U290" s="3" t="n">
        <ns0:f>IF(AND(ISNUMBER(H290),ISBLANK(J290)),1,0)</ns0:f>
        <ns0:v>0</ns0:v>
      </ns0:c>
      <ns0:c r="V290" s="3" t="n">
        <ns0:f>IF(AND(ISBLANK(H290),OR(ISNUMBER(J290),ISNUMBER(K290))),1,0)</ns0:f>
        <ns0:v>0</ns0:v>
      </ns0:c>
      <ns0:c r="W290" s="3"/>
      <ns0:c r="X290" s="3"/>
      <ns0:c r="Y290" s="2" t="n">
        <ns0:f>IF(AND(T290=1,ISBLANK(P290)),1,0)</ns0:f>
        <ns0:v>0</ns0:v>
      </ns0:c>
      <ns0:c r="Z290" s="2" t="n">
        <ns0:f>IF(AND(T290=1,R290&lt;&gt;"Revisionato"),1,0)</ns0:f>
        <ns0:v>0</ns0:v>
      </ns0:c>
      <ns0:c r="AA290" s="2" t="n">
        <ns0:f>IF(AND(B290="Scope 2",ISNUMBER(H290),ISBLANK(K290)),1,0)</ns0:f>
        <ns0:v>0</ns0:v>
      </ns0:c>
      <ns0:c r="AB290" s="2" t="n">
        <ns0:f>IF(LEN(S290)&gt;0,1,0)</ns0:f>
        <ns0:v>0</ns0:v>
      </ns0:c>
    </ns0:row>
    <ns0:row r="291" ht="15" hidden="0" customHeight="1">
      <ns0:c r="A291" s="7"/>
      <ns0:c r="B291" s="7"/>
      <ns0:c r="C291" s="7"/>
      <ns0:c r="D291" s="7"/>
      <ns0:c r="E291" s="7"/>
      <ns0:c r="F291" s="8"/>
      <ns0:c r="G291" s="8"/>
      <ns0:c r="H291" s="9"/>
      <ns0:c r="I291" s="9"/>
      <ns0:c r="J291" s="9"/>
      <ns0:c r="K291" s="9"/>
      <ns0:c r="L291" s="9"/>
      <ns0:c r="M291" s="10" t="str">
        <ns0:f>IF(OR(ISBLANK(H291),ISBLANK(J291)),"",H291*J291/1000)</ns0:f>
      </ns0:c>
      <ns0:c r="N291" s="10" t="str">
        <ns0:f>IF(B291="Scope 2",IF(OR(ISBLANK(H291),ISBLANK(K291)),"",H291*K291/1000),M291)</ns0:f>
      </ns0:c>
      <ns0:c r="O291" s="7"/>
      <ns0:c r="P291" s="7"/>
      <ns0:c r="Q291" s="7"/>
      <ns0:c r="R291" s="7"/>
      <ns0:c r="S291" s="3" t="str">
        <ns0:f>IF(AND(B291="",C291=""),"",IF(COUNTIFS($W$4:$W$24,C291,$X$4:$X$24,B291)=1,"","Verifica Scope e categoria"))</ns0:f>
      </ns0:c>
      <ns0:c r="T291" s="3" t="n">
        <ns0:f>IF(COUNTA(A291:L291,O291:R291)=0,0,1)</ns0:f>
        <ns0:v>0</ns0:v>
      </ns0:c>
      <ns0:c r="U291" s="3" t="n">
        <ns0:f>IF(AND(ISNUMBER(H291),ISBLANK(J291)),1,0)</ns0:f>
        <ns0:v>0</ns0:v>
      </ns0:c>
      <ns0:c r="V291" s="3" t="n">
        <ns0:f>IF(AND(ISBLANK(H291),OR(ISNUMBER(J291),ISNUMBER(K291))),1,0)</ns0:f>
        <ns0:v>0</ns0:v>
      </ns0:c>
      <ns0:c r="W291" s="3"/>
      <ns0:c r="X291" s="3"/>
      <ns0:c r="Y291" s="2" t="n">
        <ns0:f>IF(AND(T291=1,ISBLANK(P291)),1,0)</ns0:f>
        <ns0:v>0</ns0:v>
      </ns0:c>
      <ns0:c r="Z291" s="2" t="n">
        <ns0:f>IF(AND(T291=1,R291&lt;&gt;"Revisionato"),1,0)</ns0:f>
        <ns0:v>0</ns0:v>
      </ns0:c>
      <ns0:c r="AA291" s="2" t="n">
        <ns0:f>IF(AND(B291="Scope 2",ISNUMBER(H291),ISBLANK(K291)),1,0)</ns0:f>
        <ns0:v>0</ns0:v>
      </ns0:c>
      <ns0:c r="AB291" s="2" t="n">
        <ns0:f>IF(LEN(S291)&gt;0,1,0)</ns0:f>
        <ns0:v>0</ns0:v>
      </ns0:c>
    </ns0:row>
    <ns0:row r="292" ht="15" hidden="0" customHeight="1">
      <ns0:c r="A292" s="7"/>
      <ns0:c r="B292" s="7"/>
      <ns0:c r="C292" s="7"/>
      <ns0:c r="D292" s="7"/>
      <ns0:c r="E292" s="7"/>
      <ns0:c r="F292" s="8"/>
      <ns0:c r="G292" s="8"/>
      <ns0:c r="H292" s="9"/>
      <ns0:c r="I292" s="9"/>
      <ns0:c r="J292" s="9"/>
      <ns0:c r="K292" s="9"/>
      <ns0:c r="L292" s="9"/>
      <ns0:c r="M292" s="10" t="str">
        <ns0:f>IF(OR(ISBLANK(H292),ISBLANK(J292)),"",H292*J292/1000)</ns0:f>
      </ns0:c>
      <ns0:c r="N292" s="10" t="str">
        <ns0:f>IF(B292="Scope 2",IF(OR(ISBLANK(H292),ISBLANK(K292)),"",H292*K292/1000),M292)</ns0:f>
      </ns0:c>
      <ns0:c r="O292" s="7"/>
      <ns0:c r="P292" s="7"/>
      <ns0:c r="Q292" s="7"/>
      <ns0:c r="R292" s="7"/>
      <ns0:c r="S292" s="3" t="str">
        <ns0:f>IF(AND(B292="",C292=""),"",IF(COUNTIFS($W$4:$W$24,C292,$X$4:$X$24,B292)=1,"","Verifica Scope e categoria"))</ns0:f>
      </ns0:c>
      <ns0:c r="T292" s="3" t="n">
        <ns0:f>IF(COUNTA(A292:L292,O292:R292)=0,0,1)</ns0:f>
        <ns0:v>0</ns0:v>
      </ns0:c>
      <ns0:c r="U292" s="3" t="n">
        <ns0:f>IF(AND(ISNUMBER(H292),ISBLANK(J292)),1,0)</ns0:f>
        <ns0:v>0</ns0:v>
      </ns0:c>
      <ns0:c r="V292" s="3" t="n">
        <ns0:f>IF(AND(ISBLANK(H292),OR(ISNUMBER(J292),ISNUMBER(K292))),1,0)</ns0:f>
        <ns0:v>0</ns0:v>
      </ns0:c>
      <ns0:c r="W292" s="3"/>
      <ns0:c r="X292" s="3"/>
      <ns0:c r="Y292" s="2" t="n">
        <ns0:f>IF(AND(T292=1,ISBLANK(P292)),1,0)</ns0:f>
        <ns0:v>0</ns0:v>
      </ns0:c>
      <ns0:c r="Z292" s="2" t="n">
        <ns0:f>IF(AND(T292=1,R292&lt;&gt;"Revisionato"),1,0)</ns0:f>
        <ns0:v>0</ns0:v>
      </ns0:c>
      <ns0:c r="AA292" s="2" t="n">
        <ns0:f>IF(AND(B292="Scope 2",ISNUMBER(H292),ISBLANK(K292)),1,0)</ns0:f>
        <ns0:v>0</ns0:v>
      </ns0:c>
      <ns0:c r="AB292" s="2" t="n">
        <ns0:f>IF(LEN(S292)&gt;0,1,0)</ns0:f>
        <ns0:v>0</ns0:v>
      </ns0:c>
    </ns0:row>
    <ns0:row r="293" ht="15" hidden="0" customHeight="1">
      <ns0:c r="A293" s="7"/>
      <ns0:c r="B293" s="7"/>
      <ns0:c r="C293" s="7"/>
      <ns0:c r="D293" s="7"/>
      <ns0:c r="E293" s="7"/>
      <ns0:c r="F293" s="8"/>
      <ns0:c r="G293" s="8"/>
      <ns0:c r="H293" s="9"/>
      <ns0:c r="I293" s="9"/>
      <ns0:c r="J293" s="9"/>
      <ns0:c r="K293" s="9"/>
      <ns0:c r="L293" s="9"/>
      <ns0:c r="M293" s="10" t="str">
        <ns0:f>IF(OR(ISBLANK(H293),ISBLANK(J293)),"",H293*J293/1000)</ns0:f>
      </ns0:c>
      <ns0:c r="N293" s="10" t="str">
        <ns0:f>IF(B293="Scope 2",IF(OR(ISBLANK(H293),ISBLANK(K293)),"",H293*K293/1000),M293)</ns0:f>
      </ns0:c>
      <ns0:c r="O293" s="7"/>
      <ns0:c r="P293" s="7"/>
      <ns0:c r="Q293" s="7"/>
      <ns0:c r="R293" s="7"/>
      <ns0:c r="S293" s="3" t="str">
        <ns0:f>IF(AND(B293="",C293=""),"",IF(COUNTIFS($W$4:$W$24,C293,$X$4:$X$24,B293)=1,"","Verifica Scope e categoria"))</ns0:f>
      </ns0:c>
      <ns0:c r="T293" s="3" t="n">
        <ns0:f>IF(COUNTA(A293:L293,O293:R293)=0,0,1)</ns0:f>
        <ns0:v>0</ns0:v>
      </ns0:c>
      <ns0:c r="U293" s="3" t="n">
        <ns0:f>IF(AND(ISNUMBER(H293),ISBLANK(J293)),1,0)</ns0:f>
        <ns0:v>0</ns0:v>
      </ns0:c>
      <ns0:c r="V293" s="3" t="n">
        <ns0:f>IF(AND(ISBLANK(H293),OR(ISNUMBER(J293),ISNUMBER(K293))),1,0)</ns0:f>
        <ns0:v>0</ns0:v>
      </ns0:c>
      <ns0:c r="W293" s="3"/>
      <ns0:c r="X293" s="3"/>
      <ns0:c r="Y293" s="2" t="n">
        <ns0:f>IF(AND(T293=1,ISBLANK(P293)),1,0)</ns0:f>
        <ns0:v>0</ns0:v>
      </ns0:c>
      <ns0:c r="Z293" s="2" t="n">
        <ns0:f>IF(AND(T293=1,R293&lt;&gt;"Revisionato"),1,0)</ns0:f>
        <ns0:v>0</ns0:v>
      </ns0:c>
      <ns0:c r="AA293" s="2" t="n">
        <ns0:f>IF(AND(B293="Scope 2",ISNUMBER(H293),ISBLANK(K293)),1,0)</ns0:f>
        <ns0:v>0</ns0:v>
      </ns0:c>
      <ns0:c r="AB293" s="2" t="n">
        <ns0:f>IF(LEN(S293)&gt;0,1,0)</ns0:f>
        <ns0:v>0</ns0:v>
      </ns0:c>
    </ns0:row>
    <ns0:row r="294" ht="15" hidden="0" customHeight="1">
      <ns0:c r="A294" s="7"/>
      <ns0:c r="B294" s="7"/>
      <ns0:c r="C294" s="7"/>
      <ns0:c r="D294" s="7"/>
      <ns0:c r="E294" s="7"/>
      <ns0:c r="F294" s="8"/>
      <ns0:c r="G294" s="8"/>
      <ns0:c r="H294" s="9"/>
      <ns0:c r="I294" s="9"/>
      <ns0:c r="J294" s="9"/>
      <ns0:c r="K294" s="9"/>
      <ns0:c r="L294" s="9"/>
      <ns0:c r="M294" s="10" t="str">
        <ns0:f>IF(OR(ISBLANK(H294),ISBLANK(J294)),"",H294*J294/1000)</ns0:f>
      </ns0:c>
      <ns0:c r="N294" s="10" t="str">
        <ns0:f>IF(B294="Scope 2",IF(OR(ISBLANK(H294),ISBLANK(K294)),"",H294*K294/1000),M294)</ns0:f>
      </ns0:c>
      <ns0:c r="O294" s="7"/>
      <ns0:c r="P294" s="7"/>
      <ns0:c r="Q294" s="7"/>
      <ns0:c r="R294" s="7"/>
      <ns0:c r="S294" s="3" t="str">
        <ns0:f>IF(AND(B294="",C294=""),"",IF(COUNTIFS($W$4:$W$24,C294,$X$4:$X$24,B294)=1,"","Verifica Scope e categoria"))</ns0:f>
      </ns0:c>
      <ns0:c r="T294" s="3" t="n">
        <ns0:f>IF(COUNTA(A294:L294,O294:R294)=0,0,1)</ns0:f>
        <ns0:v>0</ns0:v>
      </ns0:c>
      <ns0:c r="U294" s="3" t="n">
        <ns0:f>IF(AND(ISNUMBER(H294),ISBLANK(J294)),1,0)</ns0:f>
        <ns0:v>0</ns0:v>
      </ns0:c>
      <ns0:c r="V294" s="3" t="n">
        <ns0:f>IF(AND(ISBLANK(H294),OR(ISNUMBER(J294),ISNUMBER(K294))),1,0)</ns0:f>
        <ns0:v>0</ns0:v>
      </ns0:c>
      <ns0:c r="W294" s="3"/>
      <ns0:c r="X294" s="3"/>
      <ns0:c r="Y294" s="2" t="n">
        <ns0:f>IF(AND(T294=1,ISBLANK(P294)),1,0)</ns0:f>
        <ns0:v>0</ns0:v>
      </ns0:c>
      <ns0:c r="Z294" s="2" t="n">
        <ns0:f>IF(AND(T294=1,R294&lt;&gt;"Revisionato"),1,0)</ns0:f>
        <ns0:v>0</ns0:v>
      </ns0:c>
      <ns0:c r="AA294" s="2" t="n">
        <ns0:f>IF(AND(B294="Scope 2",ISNUMBER(H294),ISBLANK(K294)),1,0)</ns0:f>
        <ns0:v>0</ns0:v>
      </ns0:c>
      <ns0:c r="AB294" s="2" t="n">
        <ns0:f>IF(LEN(S294)&gt;0,1,0)</ns0:f>
        <ns0:v>0</ns0:v>
      </ns0:c>
    </ns0:row>
    <ns0:row r="295" ht="15" hidden="0" customHeight="1">
      <ns0:c r="A295" s="7"/>
      <ns0:c r="B295" s="7"/>
      <ns0:c r="C295" s="7"/>
      <ns0:c r="D295" s="7"/>
      <ns0:c r="E295" s="7"/>
      <ns0:c r="F295" s="8"/>
      <ns0:c r="G295" s="8"/>
      <ns0:c r="H295" s="9"/>
      <ns0:c r="I295" s="9"/>
      <ns0:c r="J295" s="9"/>
      <ns0:c r="K295" s="9"/>
      <ns0:c r="L295" s="9"/>
      <ns0:c r="M295" s="10" t="str">
        <ns0:f>IF(OR(ISBLANK(H295),ISBLANK(J295)),"",H295*J295/1000)</ns0:f>
      </ns0:c>
      <ns0:c r="N295" s="10" t="str">
        <ns0:f>IF(B295="Scope 2",IF(OR(ISBLANK(H295),ISBLANK(K295)),"",H295*K295/1000),M295)</ns0:f>
      </ns0:c>
      <ns0:c r="O295" s="7"/>
      <ns0:c r="P295" s="7"/>
      <ns0:c r="Q295" s="7"/>
      <ns0:c r="R295" s="7"/>
      <ns0:c r="S295" s="3" t="str">
        <ns0:f>IF(AND(B295="",C295=""),"",IF(COUNTIFS($W$4:$W$24,C295,$X$4:$X$24,B295)=1,"","Verifica Scope e categoria"))</ns0:f>
      </ns0:c>
      <ns0:c r="T295" s="3" t="n">
        <ns0:f>IF(COUNTA(A295:L295,O295:R295)=0,0,1)</ns0:f>
        <ns0:v>0</ns0:v>
      </ns0:c>
      <ns0:c r="U295" s="3" t="n">
        <ns0:f>IF(AND(ISNUMBER(H295),ISBLANK(J295)),1,0)</ns0:f>
        <ns0:v>0</ns0:v>
      </ns0:c>
      <ns0:c r="V295" s="3" t="n">
        <ns0:f>IF(AND(ISBLANK(H295),OR(ISNUMBER(J295),ISNUMBER(K295))),1,0)</ns0:f>
        <ns0:v>0</ns0:v>
      </ns0:c>
      <ns0:c r="W295" s="3"/>
      <ns0:c r="X295" s="3"/>
      <ns0:c r="Y295" s="2" t="n">
        <ns0:f>IF(AND(T295=1,ISBLANK(P295)),1,0)</ns0:f>
        <ns0:v>0</ns0:v>
      </ns0:c>
      <ns0:c r="Z295" s="2" t="n">
        <ns0:f>IF(AND(T295=1,R295&lt;&gt;"Revisionato"),1,0)</ns0:f>
        <ns0:v>0</ns0:v>
      </ns0:c>
      <ns0:c r="AA295" s="2" t="n">
        <ns0:f>IF(AND(B295="Scope 2",ISNUMBER(H295),ISBLANK(K295)),1,0)</ns0:f>
        <ns0:v>0</ns0:v>
      </ns0:c>
      <ns0:c r="AB295" s="2" t="n">
        <ns0:f>IF(LEN(S295)&gt;0,1,0)</ns0:f>
        <ns0:v>0</ns0:v>
      </ns0:c>
    </ns0:row>
    <ns0:row r="296" ht="15" hidden="0" customHeight="1">
      <ns0:c r="A296" s="7"/>
      <ns0:c r="B296" s="7"/>
      <ns0:c r="C296" s="7"/>
      <ns0:c r="D296" s="7"/>
      <ns0:c r="E296" s="7"/>
      <ns0:c r="F296" s="8"/>
      <ns0:c r="G296" s="8"/>
      <ns0:c r="H296" s="9"/>
      <ns0:c r="I296" s="9"/>
      <ns0:c r="J296" s="9"/>
      <ns0:c r="K296" s="9"/>
      <ns0:c r="L296" s="9"/>
      <ns0:c r="M296" s="10" t="str">
        <ns0:f>IF(OR(ISBLANK(H296),ISBLANK(J296)),"",H296*J296/1000)</ns0:f>
      </ns0:c>
      <ns0:c r="N296" s="10" t="str">
        <ns0:f>IF(B296="Scope 2",IF(OR(ISBLANK(H296),ISBLANK(K296)),"",H296*K296/1000),M296)</ns0:f>
      </ns0:c>
      <ns0:c r="O296" s="7"/>
      <ns0:c r="P296" s="7"/>
      <ns0:c r="Q296" s="7"/>
      <ns0:c r="R296" s="7"/>
      <ns0:c r="S296" s="3" t="str">
        <ns0:f>IF(AND(B296="",C296=""),"",IF(COUNTIFS($W$4:$W$24,C296,$X$4:$X$24,B296)=1,"","Verifica Scope e categoria"))</ns0:f>
      </ns0:c>
      <ns0:c r="T296" s="3" t="n">
        <ns0:f>IF(COUNTA(A296:L296,O296:R296)=0,0,1)</ns0:f>
        <ns0:v>0</ns0:v>
      </ns0:c>
      <ns0:c r="U296" s="3" t="n">
        <ns0:f>IF(AND(ISNUMBER(H296),ISBLANK(J296)),1,0)</ns0:f>
        <ns0:v>0</ns0:v>
      </ns0:c>
      <ns0:c r="V296" s="3" t="n">
        <ns0:f>IF(AND(ISBLANK(H296),OR(ISNUMBER(J296),ISNUMBER(K296))),1,0)</ns0:f>
        <ns0:v>0</ns0:v>
      </ns0:c>
      <ns0:c r="W296" s="3"/>
      <ns0:c r="X296" s="3"/>
      <ns0:c r="Y296" s="2" t="n">
        <ns0:f>IF(AND(T296=1,ISBLANK(P296)),1,0)</ns0:f>
        <ns0:v>0</ns0:v>
      </ns0:c>
      <ns0:c r="Z296" s="2" t="n">
        <ns0:f>IF(AND(T296=1,R296&lt;&gt;"Revisionato"),1,0)</ns0:f>
        <ns0:v>0</ns0:v>
      </ns0:c>
      <ns0:c r="AA296" s="2" t="n">
        <ns0:f>IF(AND(B296="Scope 2",ISNUMBER(H296),ISBLANK(K296)),1,0)</ns0:f>
        <ns0:v>0</ns0:v>
      </ns0:c>
      <ns0:c r="AB296" s="2" t="n">
        <ns0:f>IF(LEN(S296)&gt;0,1,0)</ns0:f>
        <ns0:v>0</ns0:v>
      </ns0:c>
    </ns0:row>
    <ns0:row r="297" ht="15" hidden="0" customHeight="1">
      <ns0:c r="A297" s="7"/>
      <ns0:c r="B297" s="7"/>
      <ns0:c r="C297" s="7"/>
      <ns0:c r="D297" s="7"/>
      <ns0:c r="E297" s="7"/>
      <ns0:c r="F297" s="8"/>
      <ns0:c r="G297" s="8"/>
      <ns0:c r="H297" s="9"/>
      <ns0:c r="I297" s="9"/>
      <ns0:c r="J297" s="9"/>
      <ns0:c r="K297" s="9"/>
      <ns0:c r="L297" s="9"/>
      <ns0:c r="M297" s="10" t="str">
        <ns0:f>IF(OR(ISBLANK(H297),ISBLANK(J297)),"",H297*J297/1000)</ns0:f>
      </ns0:c>
      <ns0:c r="N297" s="10" t="str">
        <ns0:f>IF(B297="Scope 2",IF(OR(ISBLANK(H297),ISBLANK(K297)),"",H297*K297/1000),M297)</ns0:f>
      </ns0:c>
      <ns0:c r="O297" s="7"/>
      <ns0:c r="P297" s="7"/>
      <ns0:c r="Q297" s="7"/>
      <ns0:c r="R297" s="7"/>
      <ns0:c r="S297" s="3" t="str">
        <ns0:f>IF(AND(B297="",C297=""),"",IF(COUNTIFS($W$4:$W$24,C297,$X$4:$X$24,B297)=1,"","Verifica Scope e categoria"))</ns0:f>
      </ns0:c>
      <ns0:c r="T297" s="3" t="n">
        <ns0:f>IF(COUNTA(A297:L297,O297:R297)=0,0,1)</ns0:f>
        <ns0:v>0</ns0:v>
      </ns0:c>
      <ns0:c r="U297" s="3" t="n">
        <ns0:f>IF(AND(ISNUMBER(H297),ISBLANK(J297)),1,0)</ns0:f>
        <ns0:v>0</ns0:v>
      </ns0:c>
      <ns0:c r="V297" s="3" t="n">
        <ns0:f>IF(AND(ISBLANK(H297),OR(ISNUMBER(J297),ISNUMBER(K297))),1,0)</ns0:f>
        <ns0:v>0</ns0:v>
      </ns0:c>
      <ns0:c r="W297" s="3"/>
      <ns0:c r="X297" s="3"/>
      <ns0:c r="Y297" s="2" t="n">
        <ns0:f>IF(AND(T297=1,ISBLANK(P297)),1,0)</ns0:f>
        <ns0:v>0</ns0:v>
      </ns0:c>
      <ns0:c r="Z297" s="2" t="n">
        <ns0:f>IF(AND(T297=1,R297&lt;&gt;"Revisionato"),1,0)</ns0:f>
        <ns0:v>0</ns0:v>
      </ns0:c>
      <ns0:c r="AA297" s="2" t="n">
        <ns0:f>IF(AND(B297="Scope 2",ISNUMBER(H297),ISBLANK(K297)),1,0)</ns0:f>
        <ns0:v>0</ns0:v>
      </ns0:c>
      <ns0:c r="AB297" s="2" t="n">
        <ns0:f>IF(LEN(S297)&gt;0,1,0)</ns0:f>
        <ns0:v>0</ns0:v>
      </ns0:c>
    </ns0:row>
    <ns0:row r="298" ht="15" hidden="0" customHeight="1">
      <ns0:c r="A298" s="7"/>
      <ns0:c r="B298" s="7"/>
      <ns0:c r="C298" s="7"/>
      <ns0:c r="D298" s="7"/>
      <ns0:c r="E298" s="7"/>
      <ns0:c r="F298" s="8"/>
      <ns0:c r="G298" s="8"/>
      <ns0:c r="H298" s="9"/>
      <ns0:c r="I298" s="9"/>
      <ns0:c r="J298" s="9"/>
      <ns0:c r="K298" s="9"/>
      <ns0:c r="L298" s="9"/>
      <ns0:c r="M298" s="10" t="str">
        <ns0:f>IF(OR(ISBLANK(H298),ISBLANK(J298)),"",H298*J298/1000)</ns0:f>
      </ns0:c>
      <ns0:c r="N298" s="10" t="str">
        <ns0:f>IF(B298="Scope 2",IF(OR(ISBLANK(H298),ISBLANK(K298)),"",H298*K298/1000),M298)</ns0:f>
      </ns0:c>
      <ns0:c r="O298" s="7"/>
      <ns0:c r="P298" s="7"/>
      <ns0:c r="Q298" s="7"/>
      <ns0:c r="R298" s="7"/>
      <ns0:c r="S298" s="3" t="str">
        <ns0:f>IF(AND(B298="",C298=""),"",IF(COUNTIFS($W$4:$W$24,C298,$X$4:$X$24,B298)=1,"","Verifica Scope e categoria"))</ns0:f>
      </ns0:c>
      <ns0:c r="T298" s="3" t="n">
        <ns0:f>IF(COUNTA(A298:L298,O298:R298)=0,0,1)</ns0:f>
        <ns0:v>0</ns0:v>
      </ns0:c>
      <ns0:c r="U298" s="3" t="n">
        <ns0:f>IF(AND(ISNUMBER(H298),ISBLANK(J298)),1,0)</ns0:f>
        <ns0:v>0</ns0:v>
      </ns0:c>
      <ns0:c r="V298" s="3" t="n">
        <ns0:f>IF(AND(ISBLANK(H298),OR(ISNUMBER(J298),ISNUMBER(K298))),1,0)</ns0:f>
        <ns0:v>0</ns0:v>
      </ns0:c>
      <ns0:c r="W298" s="3"/>
      <ns0:c r="X298" s="3"/>
      <ns0:c r="Y298" s="2" t="n">
        <ns0:f>IF(AND(T298=1,ISBLANK(P298)),1,0)</ns0:f>
        <ns0:v>0</ns0:v>
      </ns0:c>
      <ns0:c r="Z298" s="2" t="n">
        <ns0:f>IF(AND(T298=1,R298&lt;&gt;"Revisionato"),1,0)</ns0:f>
        <ns0:v>0</ns0:v>
      </ns0:c>
      <ns0:c r="AA298" s="2" t="n">
        <ns0:f>IF(AND(B298="Scope 2",ISNUMBER(H298),ISBLANK(K298)),1,0)</ns0:f>
        <ns0:v>0</ns0:v>
      </ns0:c>
      <ns0:c r="AB298" s="2" t="n">
        <ns0:f>IF(LEN(S298)&gt;0,1,0)</ns0:f>
        <ns0:v>0</ns0:v>
      </ns0:c>
    </ns0:row>
    <ns0:row r="299" ht="15" hidden="0" customHeight="1">
      <ns0:c r="A299" s="7"/>
      <ns0:c r="B299" s="7"/>
      <ns0:c r="C299" s="7"/>
      <ns0:c r="D299" s="7"/>
      <ns0:c r="E299" s="7"/>
      <ns0:c r="F299" s="8"/>
      <ns0:c r="G299" s="8"/>
      <ns0:c r="H299" s="9"/>
      <ns0:c r="I299" s="9"/>
      <ns0:c r="J299" s="9"/>
      <ns0:c r="K299" s="9"/>
      <ns0:c r="L299" s="9"/>
      <ns0:c r="M299" s="10" t="str">
        <ns0:f>IF(OR(ISBLANK(H299),ISBLANK(J299)),"",H299*J299/1000)</ns0:f>
      </ns0:c>
      <ns0:c r="N299" s="10" t="str">
        <ns0:f>IF(B299="Scope 2",IF(OR(ISBLANK(H299),ISBLANK(K299)),"",H299*K299/1000),M299)</ns0:f>
      </ns0:c>
      <ns0:c r="O299" s="7"/>
      <ns0:c r="P299" s="7"/>
      <ns0:c r="Q299" s="7"/>
      <ns0:c r="R299" s="7"/>
      <ns0:c r="S299" s="3" t="str">
        <ns0:f>IF(AND(B299="",C299=""),"",IF(COUNTIFS($W$4:$W$24,C299,$X$4:$X$24,B299)=1,"","Verifica Scope e categoria"))</ns0:f>
      </ns0:c>
      <ns0:c r="T299" s="3" t="n">
        <ns0:f>IF(COUNTA(A299:L299,O299:R299)=0,0,1)</ns0:f>
        <ns0:v>0</ns0:v>
      </ns0:c>
      <ns0:c r="U299" s="3" t="n">
        <ns0:f>IF(AND(ISNUMBER(H299),ISBLANK(J299)),1,0)</ns0:f>
        <ns0:v>0</ns0:v>
      </ns0:c>
      <ns0:c r="V299" s="3" t="n">
        <ns0:f>IF(AND(ISBLANK(H299),OR(ISNUMBER(J299),ISNUMBER(K299))),1,0)</ns0:f>
        <ns0:v>0</ns0:v>
      </ns0:c>
      <ns0:c r="W299" s="3"/>
      <ns0:c r="X299" s="3"/>
      <ns0:c r="Y299" s="2" t="n">
        <ns0:f>IF(AND(T299=1,ISBLANK(P299)),1,0)</ns0:f>
        <ns0:v>0</ns0:v>
      </ns0:c>
      <ns0:c r="Z299" s="2" t="n">
        <ns0:f>IF(AND(T299=1,R299&lt;&gt;"Revisionato"),1,0)</ns0:f>
        <ns0:v>0</ns0:v>
      </ns0:c>
      <ns0:c r="AA299" s="2" t="n">
        <ns0:f>IF(AND(B299="Scope 2",ISNUMBER(H299),ISBLANK(K299)),1,0)</ns0:f>
        <ns0:v>0</ns0:v>
      </ns0:c>
      <ns0:c r="AB299" s="2" t="n">
        <ns0:f>IF(LEN(S299)&gt;0,1,0)</ns0:f>
        <ns0:v>0</ns0:v>
      </ns0:c>
    </ns0:row>
    <ns0:row r="300" ht="15" hidden="0" customHeight="1">
      <ns0:c r="A300" s="7"/>
      <ns0:c r="B300" s="7"/>
      <ns0:c r="C300" s="7"/>
      <ns0:c r="D300" s="7"/>
      <ns0:c r="E300" s="7"/>
      <ns0:c r="F300" s="8"/>
      <ns0:c r="G300" s="8"/>
      <ns0:c r="H300" s="9"/>
      <ns0:c r="I300" s="9"/>
      <ns0:c r="J300" s="9"/>
      <ns0:c r="K300" s="9"/>
      <ns0:c r="L300" s="9"/>
      <ns0:c r="M300" s="10" t="str">
        <ns0:f>IF(OR(ISBLANK(H300),ISBLANK(J300)),"",H300*J300/1000)</ns0:f>
      </ns0:c>
      <ns0:c r="N300" s="10" t="str">
        <ns0:f>IF(B300="Scope 2",IF(OR(ISBLANK(H300),ISBLANK(K300)),"",H300*K300/1000),M300)</ns0:f>
      </ns0:c>
      <ns0:c r="O300" s="7"/>
      <ns0:c r="P300" s="7"/>
      <ns0:c r="Q300" s="7"/>
      <ns0:c r="R300" s="7"/>
      <ns0:c r="S300" s="3" t="str">
        <ns0:f>IF(AND(B300="",C300=""),"",IF(COUNTIFS($W$4:$W$24,C300,$X$4:$X$24,B300)=1,"","Verifica Scope e categoria"))</ns0:f>
      </ns0:c>
      <ns0:c r="T300" s="3" t="n">
        <ns0:f>IF(COUNTA(A300:L300,O300:R300)=0,0,1)</ns0:f>
        <ns0:v>0</ns0:v>
      </ns0:c>
      <ns0:c r="U300" s="3" t="n">
        <ns0:f>IF(AND(ISNUMBER(H300),ISBLANK(J300)),1,0)</ns0:f>
        <ns0:v>0</ns0:v>
      </ns0:c>
      <ns0:c r="V300" s="3" t="n">
        <ns0:f>IF(AND(ISBLANK(H300),OR(ISNUMBER(J300),ISNUMBER(K300))),1,0)</ns0:f>
        <ns0:v>0</ns0:v>
      </ns0:c>
      <ns0:c r="W300" s="3"/>
      <ns0:c r="X300" s="3"/>
      <ns0:c r="Y300" s="2" t="n">
        <ns0:f>IF(AND(T300=1,ISBLANK(P300)),1,0)</ns0:f>
        <ns0:v>0</ns0:v>
      </ns0:c>
      <ns0:c r="Z300" s="2" t="n">
        <ns0:f>IF(AND(T300=1,R300&lt;&gt;"Revisionato"),1,0)</ns0:f>
        <ns0:v>0</ns0:v>
      </ns0:c>
      <ns0:c r="AA300" s="2" t="n">
        <ns0:f>IF(AND(B300="Scope 2",ISNUMBER(H300),ISBLANK(K300)),1,0)</ns0:f>
        <ns0:v>0</ns0:v>
      </ns0:c>
      <ns0:c r="AB300" s="2" t="n">
        <ns0:f>IF(LEN(S300)&gt;0,1,0)</ns0:f>
        <ns0:v>0</ns0:v>
      </ns0:c>
    </ns0:row>
    <ns0:row r="301" ht="15" hidden="0" customHeight="1">
      <ns0:c r="A301" s="7"/>
      <ns0:c r="B301" s="7"/>
      <ns0:c r="C301" s="7"/>
      <ns0:c r="D301" s="7"/>
      <ns0:c r="E301" s="7"/>
      <ns0:c r="F301" s="8"/>
      <ns0:c r="G301" s="8"/>
      <ns0:c r="H301" s="9"/>
      <ns0:c r="I301" s="9"/>
      <ns0:c r="J301" s="9"/>
      <ns0:c r="K301" s="9"/>
      <ns0:c r="L301" s="9"/>
      <ns0:c r="M301" s="10" t="str">
        <ns0:f>IF(OR(ISBLANK(H301),ISBLANK(J301)),"",H301*J301/1000)</ns0:f>
      </ns0:c>
      <ns0:c r="N301" s="10" t="str">
        <ns0:f>IF(B301="Scope 2",IF(OR(ISBLANK(H301),ISBLANK(K301)),"",H301*K301/1000),M301)</ns0:f>
      </ns0:c>
      <ns0:c r="O301" s="7"/>
      <ns0:c r="P301" s="7"/>
      <ns0:c r="Q301" s="7"/>
      <ns0:c r="R301" s="7"/>
      <ns0:c r="S301" s="3" t="str">
        <ns0:f>IF(AND(B301="",C301=""),"",IF(COUNTIFS($W$4:$W$24,C301,$X$4:$X$24,B301)=1,"","Verifica Scope e categoria"))</ns0:f>
      </ns0:c>
      <ns0:c r="T301" s="3" t="n">
        <ns0:f>IF(COUNTA(A301:L301,O301:R301)=0,0,1)</ns0:f>
        <ns0:v>0</ns0:v>
      </ns0:c>
      <ns0:c r="U301" s="3" t="n">
        <ns0:f>IF(AND(ISNUMBER(H301),ISBLANK(J301)),1,0)</ns0:f>
        <ns0:v>0</ns0:v>
      </ns0:c>
      <ns0:c r="V301" s="3" t="n">
        <ns0:f>IF(AND(ISBLANK(H301),OR(ISNUMBER(J301),ISNUMBER(K301))),1,0)</ns0:f>
        <ns0:v>0</ns0:v>
      </ns0:c>
      <ns0:c r="W301" s="3"/>
      <ns0:c r="X301" s="3"/>
      <ns0:c r="Y301" s="2" t="n">
        <ns0:f>IF(AND(T301=1,ISBLANK(P301)),1,0)</ns0:f>
        <ns0:v>0</ns0:v>
      </ns0:c>
      <ns0:c r="Z301" s="2" t="n">
        <ns0:f>IF(AND(T301=1,R301&lt;&gt;"Revisionato"),1,0)</ns0:f>
        <ns0:v>0</ns0:v>
      </ns0:c>
      <ns0:c r="AA301" s="2" t="n">
        <ns0:f>IF(AND(B301="Scope 2",ISNUMBER(H301),ISBLANK(K301)),1,0)</ns0:f>
        <ns0:v>0</ns0:v>
      </ns0:c>
      <ns0:c r="AB301" s="2" t="n">
        <ns0:f>IF(LEN(S301)&gt;0,1,0)</ns0:f>
        <ns0:v>0</ns0:v>
      </ns0:c>
    </ns0:row>
    <ns0:row r="302" ht="15" hidden="0" customHeight="1">
      <ns0:c r="A302" s="7"/>
      <ns0:c r="B302" s="7"/>
      <ns0:c r="C302" s="7"/>
      <ns0:c r="D302" s="7"/>
      <ns0:c r="E302" s="7"/>
      <ns0:c r="F302" s="8"/>
      <ns0:c r="G302" s="8"/>
      <ns0:c r="H302" s="9"/>
      <ns0:c r="I302" s="9"/>
      <ns0:c r="J302" s="9"/>
      <ns0:c r="K302" s="9"/>
      <ns0:c r="L302" s="9"/>
      <ns0:c r="M302" s="10" t="str">
        <ns0:f>IF(OR(ISBLANK(H302),ISBLANK(J302)),"",H302*J302/1000)</ns0:f>
      </ns0:c>
      <ns0:c r="N302" s="10" t="str">
        <ns0:f>IF(B302="Scope 2",IF(OR(ISBLANK(H302),ISBLANK(K302)),"",H302*K302/1000),M302)</ns0:f>
      </ns0:c>
      <ns0:c r="O302" s="7"/>
      <ns0:c r="P302" s="7"/>
      <ns0:c r="Q302" s="7"/>
      <ns0:c r="R302" s="7"/>
      <ns0:c r="S302" s="3" t="str">
        <ns0:f>IF(AND(B302="",C302=""),"",IF(COUNTIFS($W$4:$W$24,C302,$X$4:$X$24,B302)=1,"","Verifica Scope e categoria"))</ns0:f>
      </ns0:c>
      <ns0:c r="T302" s="3" t="n">
        <ns0:f>IF(COUNTA(A302:L302,O302:R302)=0,0,1)</ns0:f>
        <ns0:v>0</ns0:v>
      </ns0:c>
      <ns0:c r="U302" s="3" t="n">
        <ns0:f>IF(AND(ISNUMBER(H302),ISBLANK(J302)),1,0)</ns0:f>
        <ns0:v>0</ns0:v>
      </ns0:c>
      <ns0:c r="V302" s="3" t="n">
        <ns0:f>IF(AND(ISBLANK(H302),OR(ISNUMBER(J302),ISNUMBER(K302))),1,0)</ns0:f>
        <ns0:v>0</ns0:v>
      </ns0:c>
      <ns0:c r="W302" s="3"/>
      <ns0:c r="X302" s="3"/>
      <ns0:c r="Y302" s="2" t="n">
        <ns0:f>IF(AND(T302=1,ISBLANK(P302)),1,0)</ns0:f>
        <ns0:v>0</ns0:v>
      </ns0:c>
      <ns0:c r="Z302" s="2" t="n">
        <ns0:f>IF(AND(T302=1,R302&lt;&gt;"Revisionato"),1,0)</ns0:f>
        <ns0:v>0</ns0:v>
      </ns0:c>
      <ns0:c r="AA302" s="2" t="n">
        <ns0:f>IF(AND(B302="Scope 2",ISNUMBER(H302),ISBLANK(K302)),1,0)</ns0:f>
        <ns0:v>0</ns0:v>
      </ns0:c>
      <ns0:c r="AB302" s="2" t="n">
        <ns0:f>IF(LEN(S302)&gt;0,1,0)</ns0:f>
        <ns0:v>0</ns0:v>
      </ns0:c>
    </ns0:row>
    <ns0:row r="303" ht="15" hidden="0" customHeight="1">
      <ns0:c r="A303" s="7"/>
      <ns0:c r="B303" s="7"/>
      <ns0:c r="C303" s="7"/>
      <ns0:c r="D303" s="7"/>
      <ns0:c r="E303" s="7"/>
      <ns0:c r="F303" s="8"/>
      <ns0:c r="G303" s="8"/>
      <ns0:c r="H303" s="9"/>
      <ns0:c r="I303" s="9"/>
      <ns0:c r="J303" s="9"/>
      <ns0:c r="K303" s="9"/>
      <ns0:c r="L303" s="9"/>
      <ns0:c r="M303" s="10" t="str">
        <ns0:f>IF(OR(ISBLANK(H303),ISBLANK(J303)),"",H303*J303/1000)</ns0:f>
      </ns0:c>
      <ns0:c r="N303" s="10" t="str">
        <ns0:f>IF(B303="Scope 2",IF(OR(ISBLANK(H303),ISBLANK(K303)),"",H303*K303/1000),M303)</ns0:f>
      </ns0:c>
      <ns0:c r="O303" s="7"/>
      <ns0:c r="P303" s="7"/>
      <ns0:c r="Q303" s="7"/>
      <ns0:c r="R303" s="7"/>
      <ns0:c r="S303" s="3" t="str">
        <ns0:f>IF(AND(B303="",C303=""),"",IF(COUNTIFS($W$4:$W$24,C303,$X$4:$X$24,B303)=1,"","Verifica Scope e categoria"))</ns0:f>
      </ns0:c>
      <ns0:c r="T303" s="3" t="n">
        <ns0:f>IF(COUNTA(A303:L303,O303:R303)=0,0,1)</ns0:f>
        <ns0:v>0</ns0:v>
      </ns0:c>
      <ns0:c r="U303" s="3" t="n">
        <ns0:f>IF(AND(ISNUMBER(H303),ISBLANK(J303)),1,0)</ns0:f>
        <ns0:v>0</ns0:v>
      </ns0:c>
      <ns0:c r="V303" s="3" t="n">
        <ns0:f>IF(AND(ISBLANK(H303),OR(ISNUMBER(J303),ISNUMBER(K303))),1,0)</ns0:f>
        <ns0:v>0</ns0:v>
      </ns0:c>
      <ns0:c r="W303" s="3"/>
      <ns0:c r="X303" s="3"/>
      <ns0:c r="Y303" s="2" t="n">
        <ns0:f>IF(AND(T303=1,ISBLANK(P303)),1,0)</ns0:f>
        <ns0:v>0</ns0:v>
      </ns0:c>
      <ns0:c r="Z303" s="2" t="n">
        <ns0:f>IF(AND(T303=1,R303&lt;&gt;"Revisionato"),1,0)</ns0:f>
        <ns0:v>0</ns0:v>
      </ns0:c>
      <ns0:c r="AA303" s="2" t="n">
        <ns0:f>IF(AND(B303="Scope 2",ISNUMBER(H303),ISBLANK(K303)),1,0)</ns0:f>
        <ns0:v>0</ns0:v>
      </ns0:c>
      <ns0:c r="AB303" s="2" t="n">
        <ns0:f>IF(LEN(S303)&gt;0,1,0)</ns0:f>
        <ns0:v>0</ns0:v>
      </ns0:c>
    </ns0:row>
  </ns0:sheetData>
  <ns0:mergeCells>
    <ns0:mergeCell ref="A1:S1"/>
  </ns0:mergeCells>
  <ns0:conditionalFormatting sqref="S4:S303">
    <ns0:cfRule type="expression" dxfId="0" priority="1">
      <ns0:formula>LEN(S4)&gt;0</ns0:formula>
    </ns0:cfRule>
  </ns0:conditionalFormatting>
  <ns0:dataValidations count="4">
    <ns0:dataValidation type="list" sqref="B4:B303">
      <ns0:formula1>"Scope 1,Scope 2,Scope 3"</ns0:formula1>
    </ns0:dataValidation>
    <ns0:dataValidation type="list" sqref="C4:C303">
      <ns0:formula1>$W$4:$W$24</ns0:formula1>
    </ns0:dataValidation>
    <ns0:dataValidation type="list" sqref="O4:O303">
      <ns0:formula1>"Dati di attività,Specifico del fornitore,Basato sulla distanza,Basato sulla spesa,Dati medi"</ns0:formula1>
    </ns0:dataValidation>
    <ns0:dataValidation type="list" sqref="R4:R303">
      <ns0:formula1>"Da raccogliere,Raccolto,Revisionato"</ns0:formula1>
    </ns0:dataValidation>
  </ns0:dataValidations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55" hidden="0" customWidth="1"/>
    <ns0:col min="2" max="2" width="26" hidden="0" customWidth="1"/>
    <ns0:col min="3" max="3" width="60" hidden="0" customWidth="1"/>
    <ns0:col min="4" max="4" width="30" hidden="0" customWidth="1"/>
    <ns0:col min="5" max="5" width="40" hidden="0" customWidth="1"/>
    <ns0:col min="6" max="6" width="30" hidden="0" customWidth="1"/>
  </ns0:cols>
  <ns0:sheetData>
    <ns0:row r="1" ht="21.600000381469727" hidden="0" customHeight="1">
      <ns0:c r="A1" s="4" t="str">
        <ns0:v>Valutazione Scope 3</ns0:v>
      </ns0:c>
      <ns0:c r="B1" s="4"/>
      <ns0:c r="C1" s="4"/>
      <ns0:c r="D1" s="4"/>
      <ns0:c r="E1" s="4"/>
      <ns0:c r="F1" s="4"/>
    </ns0:row>
    <ns0:row r="2" ht="15" hidden="0" customHeight="1">
      <ns0:c r="A2" s="3"/>
      <ns0:c r="B2" s="3"/>
      <ns0:c r="C2" s="3"/>
      <ns0:c r="D2" s="3"/>
      <ns0:c r="E2" s="3"/>
      <ns0:c r="F2" s="3"/>
    </ns0:row>
    <ns0:row r="3" ht="26.399999618530273" hidden="0" customHeight="1">
      <ns0:c r="A3" s="6" t="str">
        <ns0:v>Categoria</ns0:v>
      </ns0:c>
      <ns0:c r="B3" s="6" t="str">
        <ns0:v>Rilevante</ns0:v>
      </ns0:c>
      <ns0:c r="C3" s="6" t="str">
        <ns0:v>Motivo</ns0:v>
      </ns0:c>
      <ns0:c r="D3" s="6" t="str">
        <ns0:v>Metodo</ns0:v>
      </ns0:c>
      <ns0:c r="E3" s="6" t="str">
        <ns0:v>Fonte dei dati</ns0:v>
      </ns0:c>
      <ns0:c r="F3" s="6" t="str">
        <ns0:v>Emissioni in questo inventario (t CO₂e)</ns0:v>
      </ns0:c>
    </ns0:row>
    <ns0:row r="4" ht="15" hidden="0" customHeight="1">
      <ns0:c r="A4" s="3" t="str">
        <ns0:v>1 Beni e servizi acquistati</ns0:v>
      </ns0:c>
      <ns0:c r="B4" s="7" t="str">
        <ns0:v>Non ancora valutato</ns0:v>
      </ns0:c>
      <ns0:c r="C4" s="7"/>
      <ns0:c r="D4" s="7"/>
      <ns0:c r="E4" s="7"/>
      <ns0:c r="F4" s="10" t="n">
        <ns0:f>SUMIFS('Dati di attività'!$M$4:$M$303,'Dati di attività'!$B$4:$B$303,"Scope 3",'Dati di attività'!$C$4:$C$303,A4)</ns0:f>
        <ns0:v>0</ns0:v>
      </ns0:c>
    </ns0:row>
    <ns0:row r="5" ht="15" hidden="0" customHeight="1">
      <ns0:c r="A5" s="3" t="str">
        <ns0:v>2 Beni strumentali</ns0:v>
      </ns0:c>
      <ns0:c r="B5" s="7" t="str">
        <ns0:v>Non ancora valutato</ns0:v>
      </ns0:c>
      <ns0:c r="C5" s="7"/>
      <ns0:c r="D5" s="7"/>
      <ns0:c r="E5" s="7"/>
      <ns0:c r="F5" s="10" t="n">
        <ns0:f>SUMIFS('Dati di attività'!$M$4:$M$303,'Dati di attività'!$B$4:$B$303,"Scope 3",'Dati di attività'!$C$4:$C$303,A5)</ns0:f>
        <ns0:v>0</ns0:v>
      </ns0:c>
    </ns0:row>
    <ns0:row r="6" ht="15" hidden="0" customHeight="1">
      <ns0:c r="A6" s="3" t="str">
        <ns0:v>3 Attività legate ai carburanti e all'energia</ns0:v>
      </ns0:c>
      <ns0:c r="B6" s="7" t="str">
        <ns0:v>Non ancora valutato</ns0:v>
      </ns0:c>
      <ns0:c r="C6" s="7"/>
      <ns0:c r="D6" s="7"/>
      <ns0:c r="E6" s="7"/>
      <ns0:c r="F6" s="10" t="n">
        <ns0:f>SUMIFS('Dati di attività'!$M$4:$M$303,'Dati di attività'!$B$4:$B$303,"Scope 3",'Dati di attività'!$C$4:$C$303,A6)</ns0:f>
        <ns0:v>0</ns0:v>
      </ns0:c>
    </ns0:row>
    <ns0:row r="7" ht="15" hidden="0" customHeight="1">
      <ns0:c r="A7" s="3" t="str">
        <ns0:v>4 Trasporto e distribuzione upstream</ns0:v>
      </ns0:c>
      <ns0:c r="B7" s="7" t="str">
        <ns0:v>Non ancora valutato</ns0:v>
      </ns0:c>
      <ns0:c r="C7" s="7"/>
      <ns0:c r="D7" s="7"/>
      <ns0:c r="E7" s="7"/>
      <ns0:c r="F7" s="10" t="n">
        <ns0:f>SUMIFS('Dati di attività'!$M$4:$M$303,'Dati di attività'!$B$4:$B$303,"Scope 3",'Dati di attività'!$C$4:$C$303,A7)</ns0:f>
        <ns0:v>0</ns0:v>
      </ns0:c>
    </ns0:row>
    <ns0:row r="8" ht="15" hidden="0" customHeight="1">
      <ns0:c r="A8" s="3" t="str">
        <ns0:v>5 Rifiuti generati nelle attività</ns0:v>
      </ns0:c>
      <ns0:c r="B8" s="7" t="str">
        <ns0:v>Non ancora valutato</ns0:v>
      </ns0:c>
      <ns0:c r="C8" s="7"/>
      <ns0:c r="D8" s="7"/>
      <ns0:c r="E8" s="7"/>
      <ns0:c r="F8" s="10" t="n">
        <ns0:f>SUMIFS('Dati di attività'!$M$4:$M$303,'Dati di attività'!$B$4:$B$303,"Scope 3",'Dati di attività'!$C$4:$C$303,A8)</ns0:f>
        <ns0:v>0</ns0:v>
      </ns0:c>
    </ns0:row>
    <ns0:row r="9" ht="15" hidden="0" customHeight="1">
      <ns0:c r="A9" s="3" t="str">
        <ns0:v>6 Viaggi di lavoro</ns0:v>
      </ns0:c>
      <ns0:c r="B9" s="7" t="str">
        <ns0:v>Non ancora valutato</ns0:v>
      </ns0:c>
      <ns0:c r="C9" s="7"/>
      <ns0:c r="D9" s="7"/>
      <ns0:c r="E9" s="7"/>
      <ns0:c r="F9" s="10" t="n">
        <ns0:f>SUMIFS('Dati di attività'!$M$4:$M$303,'Dati di attività'!$B$4:$B$303,"Scope 3",'Dati di attività'!$C$4:$C$303,A9)</ns0:f>
        <ns0:v>0</ns0:v>
      </ns0:c>
    </ns0:row>
    <ns0:row r="10" ht="15" hidden="0" customHeight="1">
      <ns0:c r="A10" s="3" t="str">
        <ns0:v>7 Spostamenti casa-lavoro dei dipendenti</ns0:v>
      </ns0:c>
      <ns0:c r="B10" s="7" t="str">
        <ns0:v>Non ancora valutato</ns0:v>
      </ns0:c>
      <ns0:c r="C10" s="7"/>
      <ns0:c r="D10" s="7"/>
      <ns0:c r="E10" s="7"/>
      <ns0:c r="F10" s="10" t="n">
        <ns0:f>SUMIFS('Dati di attività'!$M$4:$M$303,'Dati di attività'!$B$4:$B$303,"Scope 3",'Dati di attività'!$C$4:$C$303,A10)</ns0:f>
        <ns0:v>0</ns0:v>
      </ns0:c>
    </ns0:row>
    <ns0:row r="11" ht="15" hidden="0" customHeight="1">
      <ns0:c r="A11" s="3" t="str">
        <ns0:v>8 Beni in leasing upstream</ns0:v>
      </ns0:c>
      <ns0:c r="B11" s="7" t="str">
        <ns0:v>Non ancora valutato</ns0:v>
      </ns0:c>
      <ns0:c r="C11" s="7"/>
      <ns0:c r="D11" s="7"/>
      <ns0:c r="E11" s="7"/>
      <ns0:c r="F11" s="10" t="n">
        <ns0:f>SUMIFS('Dati di attività'!$M$4:$M$303,'Dati di attività'!$B$4:$B$303,"Scope 3",'Dati di attività'!$C$4:$C$303,A11)</ns0:f>
        <ns0:v>0</ns0:v>
      </ns0:c>
    </ns0:row>
    <ns0:row r="12" ht="15" hidden="0" customHeight="1">
      <ns0:c r="A12" s="3" t="str">
        <ns0:v>9 Trasporto e distribuzione downstream</ns0:v>
      </ns0:c>
      <ns0:c r="B12" s="7" t="str">
        <ns0:v>Non ancora valutato</ns0:v>
      </ns0:c>
      <ns0:c r="C12" s="7"/>
      <ns0:c r="D12" s="7"/>
      <ns0:c r="E12" s="7"/>
      <ns0:c r="F12" s="10" t="n">
        <ns0:f>SUMIFS('Dati di attività'!$M$4:$M$303,'Dati di attività'!$B$4:$B$303,"Scope 3",'Dati di attività'!$C$4:$C$303,A12)</ns0:f>
        <ns0:v>0</ns0:v>
      </ns0:c>
    </ns0:row>
    <ns0:row r="13" ht="15" hidden="0" customHeight="1">
      <ns0:c r="A13" s="3" t="str">
        <ns0:v>10 Lavorazione dei prodotti venduti</ns0:v>
      </ns0:c>
      <ns0:c r="B13" s="7" t="str">
        <ns0:v>Non ancora valutato</ns0:v>
      </ns0:c>
      <ns0:c r="C13" s="7"/>
      <ns0:c r="D13" s="7"/>
      <ns0:c r="E13" s="7"/>
      <ns0:c r="F13" s="10" t="n">
        <ns0:f>SUMIFS('Dati di attività'!$M$4:$M$303,'Dati di attività'!$B$4:$B$303,"Scope 3",'Dati di attività'!$C$4:$C$303,A13)</ns0:f>
        <ns0:v>0</ns0:v>
      </ns0:c>
    </ns0:row>
    <ns0:row r="14" ht="15" hidden="0" customHeight="1">
      <ns0:c r="A14" s="3" t="str">
        <ns0:v>11 Uso dei prodotti venduti</ns0:v>
      </ns0:c>
      <ns0:c r="B14" s="7" t="str">
        <ns0:v>Non ancora valutato</ns0:v>
      </ns0:c>
      <ns0:c r="C14" s="7"/>
      <ns0:c r="D14" s="7"/>
      <ns0:c r="E14" s="7"/>
      <ns0:c r="F14" s="10" t="n">
        <ns0:f>SUMIFS('Dati di attività'!$M$4:$M$303,'Dati di attività'!$B$4:$B$303,"Scope 3",'Dati di attività'!$C$4:$C$303,A14)</ns0:f>
        <ns0:v>0</ns0:v>
      </ns0:c>
    </ns0:row>
    <ns0:row r="15" ht="15" hidden="0" customHeight="1">
      <ns0:c r="A15" s="3" t="str">
        <ns0:v>12 Trattamento di fine vita dei prodotti venduti</ns0:v>
      </ns0:c>
      <ns0:c r="B15" s="7" t="str">
        <ns0:v>Non ancora valutato</ns0:v>
      </ns0:c>
      <ns0:c r="C15" s="7"/>
      <ns0:c r="D15" s="7"/>
      <ns0:c r="E15" s="7"/>
      <ns0:c r="F15" s="10" t="n">
        <ns0:f>SUMIFS('Dati di attività'!$M$4:$M$303,'Dati di attività'!$B$4:$B$303,"Scope 3",'Dati di attività'!$C$4:$C$303,A15)</ns0:f>
        <ns0:v>0</ns0:v>
      </ns0:c>
    </ns0:row>
    <ns0:row r="16" ht="15" hidden="0" customHeight="1">
      <ns0:c r="A16" s="3" t="str">
        <ns0:v>13 Beni in leasing downstream</ns0:v>
      </ns0:c>
      <ns0:c r="B16" s="7" t="str">
        <ns0:v>Non ancora valutato</ns0:v>
      </ns0:c>
      <ns0:c r="C16" s="7"/>
      <ns0:c r="D16" s="7"/>
      <ns0:c r="E16" s="7"/>
      <ns0:c r="F16" s="10" t="n">
        <ns0:f>SUMIFS('Dati di attività'!$M$4:$M$303,'Dati di attività'!$B$4:$B$303,"Scope 3",'Dati di attività'!$C$4:$C$303,A16)</ns0:f>
        <ns0:v>0</ns0:v>
      </ns0:c>
    </ns0:row>
    <ns0:row r="17" ht="15" hidden="0" customHeight="1">
      <ns0:c r="A17" s="3" t="str">
        <ns0:v>14 Franchising</ns0:v>
      </ns0:c>
      <ns0:c r="B17" s="7" t="str">
        <ns0:v>Non ancora valutato</ns0:v>
      </ns0:c>
      <ns0:c r="C17" s="7"/>
      <ns0:c r="D17" s="7"/>
      <ns0:c r="E17" s="7"/>
      <ns0:c r="F17" s="10" t="n">
        <ns0:f>SUMIFS('Dati di attività'!$M$4:$M$303,'Dati di attività'!$B$4:$B$303,"Scope 3",'Dati di attività'!$C$4:$C$303,A17)</ns0:f>
        <ns0:v>0</ns0:v>
      </ns0:c>
    </ns0:row>
    <ns0:row r="18" ht="15" hidden="0" customHeight="1">
      <ns0:c r="A18" s="3" t="str">
        <ns0:v>15 Investimenti</ns0:v>
      </ns0:c>
      <ns0:c r="B18" s="7" t="str">
        <ns0:v>Non ancora valutato</ns0:v>
      </ns0:c>
      <ns0:c r="C18" s="7"/>
      <ns0:c r="D18" s="7"/>
      <ns0:c r="E18" s="7"/>
      <ns0:c r="F18" s="10" t="n">
        <ns0:f>SUMIFS('Dati di attività'!$M$4:$M$303,'Dati di attività'!$B$4:$B$303,"Scope 3",'Dati di attività'!$C$4:$C$303,A18)</ns0:f>
        <ns0:v>0</ns0:v>
      </ns0:c>
    </ns0:row>
  </ns0:sheetData>
  <ns0:mergeCells>
    <ns0:mergeCell ref="A1:F1"/>
  </ns0:mergeCells>
  <ns0:dataValidations count="2">
    <ns0:dataValidation type="list" sqref="B4:B18">
      <ns0:formula1>"Sì,No,Non ancora valutato"</ns0:formula1>
    </ns0:dataValidation>
    <ns0:dataValidation type="list" sqref="D4:D18">
      <ns0:formula1>"Dati di attività,Specifico del fornitore,Basato sulla distanza,Basato sulla spesa,Dati medi"</ns0:formula1>
    </ns0:dataValidation>
  </ns0:dataValidations>
  <ns0:pageMargins left="0.7" right="0.7" top="0.75" bottom="0.75" header="0.3" footer="0.3"/>
</ns0:worksheet>
</file>

<file path=xl/worksheets/sheet5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65" hidden="0" customWidth="1"/>
    <ns0:col min="2" max="2" width="30" hidden="0" customWidth="1"/>
  </ns0:cols>
  <ns0:sheetData>
    <ns0:row r="1" ht="21.600000381469727" hidden="0" customHeight="1">
      <ns0:c r="A1" s="4" t="str">
        <ns0:v>Riepilogo</ns0:v>
      </ns0:c>
      <ns0:c r="B1" s="4"/>
    </ns0:row>
    <ns0:row r="2" ht="15" hidden="0" customHeight="1">
      <ns0:c r="A2" s="3"/>
      <ns0:c r="B2" s="3"/>
    </ns0:row>
    <ns0:row r="3" ht="15" hidden="0" customHeight="1">
      <ns0:c r="A3" s="6" t="str">
        <ns0:v>Indicatore</ns0:v>
      </ns0:c>
      <ns0:c r="B3" s="6" t="str">
        <ns0:v>Emissioni (t CO₂e)</ns0:v>
      </ns0:c>
    </ns0:row>
    <ns0:row r="4" ht="15" hidden="0" customHeight="1">
      <ns0:c r="A4" s="3" t="str">
        <ns0:v>Totale Scope 1</ns0:v>
      </ns0:c>
      <ns0:c r="B4" s="10" t="n">
        <ns0:f>SUMIFS('Dati di attività'!$M$4:$M$303,'Dati di attività'!$B$4:$B$303,"Scope 1")</ns0:f>
        <ns0:v>0</ns0:v>
      </ns0:c>
    </ns0:row>
    <ns0:row r="5" ht="15" hidden="0" customHeight="1">
      <ns0:c r="A5" s="3" t="str">
        <ns0:v>Scope 2 location-based</ns0:v>
      </ns0:c>
      <ns0:c r="B5" s="10" t="n">
        <ns0:f>SUMIFS('Dati di attività'!$M$4:$M$303,'Dati di attività'!$B$4:$B$303,"Scope 2")</ns0:f>
        <ns0:v>0</ns0:v>
      </ns0:c>
    </ns0:row>
    <ns0:row r="6" ht="15" hidden="0" customHeight="1">
      <ns0:c r="A6" s="3" t="str">
        <ns0:v>Scope 2 market-based</ns0:v>
      </ns0:c>
      <ns0:c r="B6" s="10" t="n">
        <ns0:f>SUMIFS('Dati di attività'!$N$4:$N$303,'Dati di attività'!$B$4:$B$303,"Scope 2")</ns0:f>
        <ns0:v>0</ns0:v>
      </ns0:c>
    </ns0:row>
    <ns0:row r="7" ht="15" hidden="0" customHeight="1">
      <ns0:c r="A7" s="3" t="str">
        <ns0:v>Totale Scope 3</ns0:v>
      </ns0:c>
      <ns0:c r="B7" s="10" t="n">
        <ns0:f>SUMIFS('Dati di attività'!$M$4:$M$303,'Dati di attività'!$B$4:$B$303,"Scope 3")</ns0:f>
        <ns0:v>0</ns0:v>
      </ns0:c>
    </ns0:row>
    <ns0:row r="8" ht="15" hidden="0" customHeight="1">
      <ns0:c r="A8" s="3" t="str">
        <ns0:v>Totale (Scope 2 location-based)</ns0:v>
      </ns0:c>
      <ns0:c r="B8" s="10" t="n">
        <ns0:f>B4+B5+B7</ns0:f>
        <ns0:v>0</ns0:v>
      </ns0:c>
    </ns0:row>
    <ns0:row r="9" ht="15" hidden="0" customHeight="1">
      <ns0:c r="A9" s="3" t="str">
        <ns0:v>Totale (Scope 2 market-based)</ns0:v>
      </ns0:c>
      <ns0:c r="B9" s="10" t="n">
        <ns0:f>B4+B6+B7</ns0:f>
        <ns0:v>0</ns0:v>
      </ns0:c>
    </ns0:row>
    <ns0:row r="10" ht="15" hidden="0" customHeight="1">
      <ns0:c r="A10" s="3"/>
      <ns0:c r="B10" s="10"/>
    </ns0:row>
    <ns0:row r="11" ht="15" hidden="0" customHeight="1">
      <ns0:c r="A11" s="3" t="str">
        <ns0:v>Quota Scope 1 del totale location-based</ns0:v>
      </ns0:c>
      <ns0:c r="B11" s="12" t="str">
        <ns0:f>IF(B8=0,"",B4/B8)</ns0:f>
      </ns0:c>
    </ns0:row>
    <ns0:row r="12" ht="15" hidden="0" customHeight="1">
      <ns0:c r="A12" s="3" t="str">
        <ns0:v>Quota Scope 2 del totale location-based</ns0:v>
      </ns0:c>
      <ns0:c r="B12" s="12" t="str">
        <ns0:f>IF(B8=0,"",B5/B8)</ns0:f>
      </ns0:c>
    </ns0:row>
    <ns0:row r="13" ht="15" hidden="0" customHeight="1">
      <ns0:c r="A13" s="3" t="str">
        <ns0:v>Quota Scope 3 del totale location-based</ns0:v>
      </ns0:c>
      <ns0:c r="B13" s="12" t="str">
        <ns0:f>IF(B8=0,"",B7/B8)</ns0:f>
      </ns0:c>
    </ns0:row>
    <ns0:row r="14" ht="15" hidden="0" customHeight="1">
      <ns0:c r="A14" s="3"/>
      <ns0:c r="B14" s="10"/>
    </ns0:row>
    <ns0:row r="15" ht="15" hidden="0" customHeight="1">
      <ns0:c r="A15" s="3"/>
      <ns0:c r="B15" s="10"/>
    </ns0:row>
    <ns0:row r="16" ht="15" hidden="0" customHeight="1">
      <ns0:c r="A16" s="6" t="str">
        <ns0:v>Categoria</ns0:v>
      </ns0:c>
      <ns0:c r="B16" s="11" t="str">
        <ns0:v>Emissioni location-based (t CO₂e)</ns0:v>
      </ns0:c>
    </ns0:row>
    <ns0:row r="17" ht="15" hidden="0" customHeight="1">
      <ns0:c r="A17" s="3" t="str">
        <ns0:v>Combustione stazionaria</ns0:v>
      </ns0:c>
      <ns0:c r="B17" s="10" t="n">
        <ns0:f>SUMIFS('Dati di attività'!$M$4:$M$303,'Dati di attività'!$C$4:$C$303,A17,'Dati di attività'!$B$4:$B$303,"Scope 1")</ns0:f>
        <ns0:v>0</ns0:v>
      </ns0:c>
    </ns0:row>
    <ns0:row r="18" ht="15" hidden="0" customHeight="1">
      <ns0:c r="A18" s="3" t="str">
        <ns0:v>Combustione mobile</ns0:v>
      </ns0:c>
      <ns0:c r="B18" s="10" t="n">
        <ns0:f>SUMIFS('Dati di attività'!$M$4:$M$303,'Dati di attività'!$C$4:$C$303,A18,'Dati di attività'!$B$4:$B$303,"Scope 1")</ns0:f>
        <ns0:v>0</ns0:v>
      </ns0:c>
    </ns0:row>
    <ns0:row r="19" ht="15" hidden="0" customHeight="1">
      <ns0:c r="A19" s="3" t="str">
        <ns0:v>Emissioni di processo</ns0:v>
      </ns0:c>
      <ns0:c r="B19" s="10" t="n">
        <ns0:f>SUMIFS('Dati di attività'!$M$4:$M$303,'Dati di attività'!$C$4:$C$303,A19,'Dati di attività'!$B$4:$B$303,"Scope 1")</ns0:f>
        <ns0:v>0</ns0:v>
      </ns0:c>
    </ns0:row>
    <ns0:row r="20" ht="15" hidden="0" customHeight="1">
      <ns0:c r="A20" s="3" t="str">
        <ns0:v>Emissioni fuggitive</ns0:v>
      </ns0:c>
      <ns0:c r="B20" s="10" t="n">
        <ns0:f>SUMIFS('Dati di attività'!$M$4:$M$303,'Dati di attività'!$C$4:$C$303,A20,'Dati di attività'!$B$4:$B$303,"Scope 1")</ns0:f>
        <ns0:v>0</ns0:v>
      </ns0:c>
    </ns0:row>
    <ns0:row r="21" ht="15" hidden="0" customHeight="1">
      <ns0:c r="A21" s="3" t="str">
        <ns0:v>Elettricità acquistata</ns0:v>
      </ns0:c>
      <ns0:c r="B21" s="10" t="n">
        <ns0:f>SUMIFS('Dati di attività'!$M$4:$M$303,'Dati di attività'!$C$4:$C$303,A21,'Dati di attività'!$B$4:$B$303,"Scope 2")</ns0:f>
        <ns0:v>0</ns0:v>
      </ns0:c>
    </ns0:row>
    <ns0:row r="22" ht="15" hidden="0" customHeight="1">
      <ns0:c r="A22" s="3" t="str">
        <ns0:v>Calore, vapore o raffrescamento acquistati</ns0:v>
      </ns0:c>
      <ns0:c r="B22" s="10" t="n">
        <ns0:f>SUMIFS('Dati di attività'!$M$4:$M$303,'Dati di attività'!$C$4:$C$303,A22,'Dati di attività'!$B$4:$B$303,"Scope 2")</ns0:f>
        <ns0:v>0</ns0:v>
      </ns0:c>
    </ns0:row>
    <ns0:row r="23" ht="15" hidden="0" customHeight="1">
      <ns0:c r="A23" s="3" t="str">
        <ns0:v>1 Beni e servizi acquistati</ns0:v>
      </ns0:c>
      <ns0:c r="B23" s="10" t="n">
        <ns0:f>SUMIFS('Dati di attività'!$M$4:$M$303,'Dati di attività'!$C$4:$C$303,A23,'Dati di attività'!$B$4:$B$303,"Scope 3")</ns0:f>
        <ns0:v>0</ns0:v>
      </ns0:c>
    </ns0:row>
    <ns0:row r="24" ht="15" hidden="0" customHeight="1">
      <ns0:c r="A24" s="3" t="str">
        <ns0:v>2 Beni strumentali</ns0:v>
      </ns0:c>
      <ns0:c r="B24" s="10" t="n">
        <ns0:f>SUMIFS('Dati di attività'!$M$4:$M$303,'Dati di attività'!$C$4:$C$303,A24,'Dati di attività'!$B$4:$B$303,"Scope 3")</ns0:f>
        <ns0:v>0</ns0:v>
      </ns0:c>
    </ns0:row>
    <ns0:row r="25" ht="15" hidden="0" customHeight="1">
      <ns0:c r="A25" s="3" t="str">
        <ns0:v>3 Attività legate ai carburanti e all'energia</ns0:v>
      </ns0:c>
      <ns0:c r="B25" s="10" t="n">
        <ns0:f>SUMIFS('Dati di attività'!$M$4:$M$303,'Dati di attività'!$C$4:$C$303,A25,'Dati di attività'!$B$4:$B$303,"Scope 3")</ns0:f>
        <ns0:v>0</ns0:v>
      </ns0:c>
    </ns0:row>
    <ns0:row r="26" ht="15" hidden="0" customHeight="1">
      <ns0:c r="A26" s="3" t="str">
        <ns0:v>4 Trasporto e distribuzione upstream</ns0:v>
      </ns0:c>
      <ns0:c r="B26" s="10" t="n">
        <ns0:f>SUMIFS('Dati di attività'!$M$4:$M$303,'Dati di attività'!$C$4:$C$303,A26,'Dati di attività'!$B$4:$B$303,"Scope 3")</ns0:f>
        <ns0:v>0</ns0:v>
      </ns0:c>
    </ns0:row>
    <ns0:row r="27" ht="15" hidden="0" customHeight="1">
      <ns0:c r="A27" s="3" t="str">
        <ns0:v>5 Rifiuti generati nelle attività</ns0:v>
      </ns0:c>
      <ns0:c r="B27" s="10" t="n">
        <ns0:f>SUMIFS('Dati di attività'!$M$4:$M$303,'Dati di attività'!$C$4:$C$303,A27,'Dati di attività'!$B$4:$B$303,"Scope 3")</ns0:f>
        <ns0:v>0</ns0:v>
      </ns0:c>
    </ns0:row>
    <ns0:row r="28" ht="15" hidden="0" customHeight="1">
      <ns0:c r="A28" s="3" t="str">
        <ns0:v>6 Viaggi di lavoro</ns0:v>
      </ns0:c>
      <ns0:c r="B28" s="10" t="n">
        <ns0:f>SUMIFS('Dati di attività'!$M$4:$M$303,'Dati di attività'!$C$4:$C$303,A28,'Dati di attività'!$B$4:$B$303,"Scope 3")</ns0:f>
        <ns0:v>0</ns0:v>
      </ns0:c>
    </ns0:row>
    <ns0:row r="29" ht="15" hidden="0" customHeight="1">
      <ns0:c r="A29" s="3" t="str">
        <ns0:v>7 Spostamenti casa-lavoro dei dipendenti</ns0:v>
      </ns0:c>
      <ns0:c r="B29" s="10" t="n">
        <ns0:f>SUMIFS('Dati di attività'!$M$4:$M$303,'Dati di attività'!$C$4:$C$303,A29,'Dati di attività'!$B$4:$B$303,"Scope 3")</ns0:f>
        <ns0:v>0</ns0:v>
      </ns0:c>
    </ns0:row>
    <ns0:row r="30" ht="15" hidden="0" customHeight="1">
      <ns0:c r="A30" s="3" t="str">
        <ns0:v>8 Beni in leasing upstream</ns0:v>
      </ns0:c>
      <ns0:c r="B30" s="10" t="n">
        <ns0:f>SUMIFS('Dati di attività'!$M$4:$M$303,'Dati di attività'!$C$4:$C$303,A30,'Dati di attività'!$B$4:$B$303,"Scope 3")</ns0:f>
        <ns0:v>0</ns0:v>
      </ns0:c>
    </ns0:row>
    <ns0:row r="31" ht="15" hidden="0" customHeight="1">
      <ns0:c r="A31" s="3" t="str">
        <ns0:v>9 Trasporto e distribuzione downstream</ns0:v>
      </ns0:c>
      <ns0:c r="B31" s="10" t="n">
        <ns0:f>SUMIFS('Dati di attività'!$M$4:$M$303,'Dati di attività'!$C$4:$C$303,A31,'Dati di attività'!$B$4:$B$303,"Scope 3")</ns0:f>
        <ns0:v>0</ns0:v>
      </ns0:c>
    </ns0:row>
    <ns0:row r="32" ht="15" hidden="0" customHeight="1">
      <ns0:c r="A32" s="3" t="str">
        <ns0:v>10 Lavorazione dei prodotti venduti</ns0:v>
      </ns0:c>
      <ns0:c r="B32" s="10" t="n">
        <ns0:f>SUMIFS('Dati di attività'!$M$4:$M$303,'Dati di attività'!$C$4:$C$303,A32,'Dati di attività'!$B$4:$B$303,"Scope 3")</ns0:f>
        <ns0:v>0</ns0:v>
      </ns0:c>
    </ns0:row>
    <ns0:row r="33" ht="15" hidden="0" customHeight="1">
      <ns0:c r="A33" s="3" t="str">
        <ns0:v>11 Uso dei prodotti venduti</ns0:v>
      </ns0:c>
      <ns0:c r="B33" s="10" t="n">
        <ns0:f>SUMIFS('Dati di attività'!$M$4:$M$303,'Dati di attività'!$C$4:$C$303,A33,'Dati di attività'!$B$4:$B$303,"Scope 3")</ns0:f>
        <ns0:v>0</ns0:v>
      </ns0:c>
    </ns0:row>
    <ns0:row r="34" ht="15" hidden="0" customHeight="1">
      <ns0:c r="A34" s="3" t="str">
        <ns0:v>12 Trattamento di fine vita dei prodotti venduti</ns0:v>
      </ns0:c>
      <ns0:c r="B34" s="10" t="n">
        <ns0:f>SUMIFS('Dati di attività'!$M$4:$M$303,'Dati di attività'!$C$4:$C$303,A34,'Dati di attività'!$B$4:$B$303,"Scope 3")</ns0:f>
        <ns0:v>0</ns0:v>
      </ns0:c>
    </ns0:row>
    <ns0:row r="35" ht="15" hidden="0" customHeight="1">
      <ns0:c r="A35" s="3" t="str">
        <ns0:v>13 Beni in leasing downstream</ns0:v>
      </ns0:c>
      <ns0:c r="B35" s="10" t="n">
        <ns0:f>SUMIFS('Dati di attività'!$M$4:$M$303,'Dati di attività'!$C$4:$C$303,A35,'Dati di attività'!$B$4:$B$303,"Scope 3")</ns0:f>
        <ns0:v>0</ns0:v>
      </ns0:c>
    </ns0:row>
    <ns0:row r="36" ht="15" hidden="0" customHeight="1">
      <ns0:c r="A36" s="3" t="str">
        <ns0:v>14 Franchising</ns0:v>
      </ns0:c>
      <ns0:c r="B36" s="10" t="n">
        <ns0:f>SUMIFS('Dati di attività'!$M$4:$M$303,'Dati di attività'!$C$4:$C$303,A36,'Dati di attività'!$B$4:$B$303,"Scope 3")</ns0:f>
        <ns0:v>0</ns0:v>
      </ns0:c>
    </ns0:row>
    <ns0:row r="37" ht="15" hidden="0" customHeight="1">
      <ns0:c r="A37" s="3" t="str">
        <ns0:v>15 Investimenti</ns0:v>
      </ns0:c>
      <ns0:c r="B37" s="10" t="n">
        <ns0:f>SUMIFS('Dati di attività'!$M$4:$M$303,'Dati di attività'!$C$4:$C$303,A37,'Dati di attività'!$B$4:$B$303,"Scope 3")</ns0:f>
        <ns0:v>0</ns0:v>
      </ns0:c>
    </ns0:row>
    <ns0:row r="38" ht="15" hidden="0" customHeight="1">
      <ns0:c r="A38" s="3"/>
      <ns0:c r="B38" s="10"/>
    </ns0:row>
    <ns0:row r="39" ht="15" hidden="0" customHeight="1">
      <ns0:c r="A39" s="3" t="str">
        <ns0:v>Intensità per milione EUR di ricavi (t CO₂e)</ns0:v>
      </ns0:c>
      <ns0:c r="B39" s="10" t="str">
        <ns0:f>IF(OR('Perimetro'!B10="",'Perimetro'!B10=0),"",B8/'Perimetro'!B10*1000000)</ns0:f>
      </ns0:c>
    </ns0:row>
    <ns0:row r="40" ht="15" hidden="0" customHeight="1">
      <ns0:c r="A40" s="3" t="str">
        <ns0:v>Intensità per FTE (t CO₂e)</ns0:v>
      </ns0:c>
      <ns0:c r="B40" s="10" t="str">
        <ns0:f>IF(OR('Perimetro'!B11="",'Perimetro'!B11=0),"",B8/'Perimetro'!B11)</ns0:f>
      </ns0:c>
    </ns0:row>
    <ns0:row r="41" ht="15" hidden="0" customHeight="1">
      <ns0:c r="A41" s="3"/>
      <ns0:c r="B41" s="3"/>
    </ns0:row>
    <ns0:row r="42" ht="15" hidden="0" customHeight="1">
      <ns0:c r="A42" s="6" t="str">
        <ns0:v>Controllo della qualità dei dati</ns0:v>
      </ns0:c>
      <ns0:c r="B42" s="6" t="str">
        <ns0:v>Righe</ns0:v>
      </ns0:c>
    </ns0:row>
    <ns0:row r="43" ht="15" hidden="0" customHeight="1">
      <ns0:c r="A43" s="3" t="str">
        <ns0:v>Righe con quantità senza fattore location-based</ns0:v>
      </ns0:c>
      <ns0:c r="B43" s="13" t="n">
        <ns0:f>SUM('Dati di attività'!$U$4:$U$303)</ns0:f>
        <ns0:v>0</ns0:v>
      </ns0:c>
    </ns0:row>
    <ns0:row r="44" ht="15" hidden="0" customHeight="1">
      <ns0:c r="A44" s="3" t="str">
        <ns0:v>Righe con fattore senza quantità</ns0:v>
      </ns0:c>
      <ns0:c r="B44" s="13" t="n">
        <ns0:f>SUM('Dati di attività'!$V$4:$V$303)</ns0:f>
        <ns0:v>0</ns0:v>
      </ns0:c>
    </ns0:row>
    <ns0:row r="45" ht="15" hidden="0" customHeight="1">
      <ns0:c r="A45" s="3" t="str">
        <ns0:v>Righe senza riferimento alla documentazione</ns0:v>
      </ns0:c>
      <ns0:c r="B45" s="13" t="n">
        <ns0:f>SUM('Dati di attività'!$Y$4:$Y$303)</ns0:f>
        <ns0:v>0</ns0:v>
      </ns0:c>
    </ns0:row>
    <ns0:row r="46" ht="15" hidden="0" customHeight="1">
      <ns0:c r="A46" s="3" t="str">
        <ns0:v>Righe non ancora verificate</ns0:v>
      </ns0:c>
      <ns0:c r="B46" s="13" t="n">
        <ns0:f>SUM('Dati di attività'!$Z$4:$Z$303)</ns0:f>
        <ns0:v>0</ns0:v>
      </ns0:c>
    </ns0:row>
    <ns0:row r="47" ht="15" hidden="0" customHeight="1">
      <ns0:c r="A47" s="3" t="str">
        <ns0:v>Righe Scope 2 con quantità senza fattore market-based</ns0:v>
      </ns0:c>
      <ns0:c r="B47" s="13" t="n">
        <ns0:f>SUM('Dati di attività'!$AA$4:$AA$303)</ns0:f>
        <ns0:v>0</ns0:v>
      </ns0:c>
    </ns0:row>
    <ns0:row r="48" ht="15" hidden="0" customHeight="1">
      <ns0:c r="A48" s="3" t="str">
        <ns0:v>Righe con Scope e categoria incompatibili</ns0:v>
      </ns0:c>
      <ns0:c r="B48" s="13" t="n">
        <ns0:f>SUM('Dati di attività'!$AB$4:$AB$303)</ns0:f>
        <ns0:v>0</ns0:v>
      </ns0:c>
    </ns0:row>
    <ns0:row r="49" ht="15" hidden="0" customHeight="1">
      <ns0:c r="A49" s="3" t="str">
        <ns0:v>Righe inserite</ns0:v>
      </ns0:c>
      <ns0:c r="B49" s="13" t="n">
        <ns0:f>SUM('Dati di attività'!$T$4:$T$303)</ns0:f>
        <ns0:v>0</ns0:v>
      </ns0:c>
    </ns0:row>
    <ns0:row r="50" ht="15" hidden="0" customHeight="1">
      <ns0:c r="A50" s="3"/>
      <ns0:c r="B50" s="3"/>
    </ns0:row>
    <ns0:row r="51" ht="15" hidden="0" customHeight="1">
      <ns0:c r="A51" s="3" t="str">
        <ns0:v>L'intensità usa il totale con Scope 2 location-based.</ns0:v>
      </ns0:c>
      <ns0:c r="B51" s="3"/>
    </ns0:row>
    <ns0:row r="52" ht="15" hidden="0" customHeight="1">
      <ns0:c r="A52" s="3"/>
      <ns0:c r="B52" s="3"/>
    </ns0:row>
  </ns0:sheetData>
  <ns0:mergeCells>
    <ns0:mergeCell ref="A1:B1"/>
    <ns0:mergeCell ref="A51:B51"/>
  </ns0:mergeCells>
  <ns0:pageMargins left="0.7" right="0.7" top="0.75" bottom="0.75" header="0.3" footer="0.3"/>
</ns0:worksheet>
</file>

<file path=xl/worksheets/sheet6.xml><?xml version="1.0" encoding="utf-8"?>
<ns0:worksheet xmlns:ns0="http://schemas.openxmlformats.org/spreadsheetml/2006/main">
  <ns0:sheetViews>
    <ns0:sheetView showGridLines="0" workbookViewId="0">
      <ns0:pane ySplit="3" topLeftCell="A4" activePane="bottomLeft" state="frozen"/>
    </ns0:sheetView>
  </ns0:sheetViews>
  <ns0:sheetFormatPr defaultRowHeight="15"/>
  <ns0:cols>
    <ns0:col min="1" max="1" width="16" hidden="0" customWidth="1"/>
    <ns0:col min="2" max="2" width="20" hidden="0" customWidth="1"/>
    <ns0:col min="3" max="3" width="48" hidden="0" customWidth="1"/>
    <ns0:col min="4" max="4" width="40" hidden="0" customWidth="1"/>
    <ns0:col min="5" max="5" width="24" hidden="0" customWidth="1"/>
    <ns0:col min="6" max="6" width="18" hidden="0" customWidth="1"/>
    <ns0:col min="7" max="7" width="18" hidden="0" customWidth="1"/>
    <ns0:col min="8" max="8" width="18" hidden="0" customWidth="1"/>
    <ns0:col min="9" max="9" width="18" hidden="0" customWidth="1"/>
    <ns0:col min="10" max="10" width="30" hidden="0" customWidth="1"/>
    <ns0:col min="11" max="11" width="34" hidden="0" customWidth="1"/>
    <ns0:col min="12" max="12" width="40" hidden="0" customWidth="1"/>
    <ns0:col min="13" max="13" width="28" hidden="0" customWidth="1"/>
    <ns0:col min="14" max="14" width="28" hidden="0" customWidth="1"/>
    <ns0:col min="15" max="15" width="28" hidden="0" customWidth="1"/>
    <ns0:col min="16" max="16" width="36" hidden="0" customWidth="1"/>
    <ns0:col min="17" max="17" width="24" hidden="0" customWidth="1"/>
    <ns0:col min="18" max="18" width="24" hidden="0" customWidth="1"/>
    <ns0:col min="19" max="19" width="30" hidden="0" customWidth="1"/>
    <ns0:col min="20" max="20" width="3" hidden="0" customWidth="1"/>
    <ns0:col min="21" max="21" width="30" hidden="0" customWidth="1"/>
    <ns0:col min="22" max="22" width="30" hidden="0" customWidth="1"/>
    <ns0:col min="23" max="23" width="55" hidden="0" customWidth="1"/>
    <ns0:col min="24" max="24" width="20" hidden="0" customWidth="1"/>
    <ns0:col min="25" max="25" width="30" hidden="0" customWidth="1"/>
    <ns0:col min="26" max="26" width="30" hidden="0" customWidth="1"/>
    <ns0:col min="27" max="27" width="30" hidden="0" customWidth="1"/>
    <ns0:col min="28" max="28" width="30" hidden="0" customWidth="1"/>
  </ns0:cols>
  <ns0:sheetData>
    <ns0:row r="1" ht="21.600000381469727" hidden="0" customHeight="1">
      <ns0:c r="A1" s="4" t="str">
        <ns0:v>Azienda inventata e fattori illustrativi solo per l'esempio. Sostituiscili con i tuoi dati e i fattori della fonte scelta.</ns0:v>
      </ns0:c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  <ns0:c r="N1" s="4"/>
      <ns0:c r="O1" s="4"/>
      <ns0:c r="P1" s="4"/>
      <ns0:c r="Q1" s="4"/>
      <ns0:c r="R1" s="4"/>
      <ns0:c r="S1" s="4"/>
      <ns0:c r="T1" s="3"/>
      <ns0:c r="U1" s="3"/>
      <ns0:c r="V1" s="3"/>
      <ns0:c r="W1" s="3"/>
      <ns0:c r="X1" s="3"/>
      <ns0:c r="Y1" s="14"/>
      <ns0:c r="Z1" s="14"/>
      <ns0:c r="AA1" s="14"/>
      <ns0:c r="AB1" s="14"/>
    </ns0:row>
    <ns0:row r="2" ht="15" hidden="0" customHeight="1">
      <ns0:c r="A2" s="3"/>
      <ns0:c r="B2" s="3"/>
      <ns0:c r="C2" s="3"/>
      <ns0:c r="D2" s="3"/>
      <ns0:c r="E2" s="3"/>
      <ns0:c r="F2" s="3"/>
      <ns0:c r="G2" s="3"/>
      <ns0:c r="H2" s="3"/>
      <ns0:c r="I2" s="3"/>
      <ns0:c r="J2" s="3"/>
      <ns0:c r="K2" s="3"/>
      <ns0:c r="L2" s="3"/>
      <ns0:c r="M2" s="3"/>
      <ns0:c r="N2" s="3"/>
      <ns0:c r="O2" s="3"/>
      <ns0:c r="P2" s="3"/>
      <ns0:c r="Q2" s="3"/>
      <ns0:c r="R2" s="3"/>
      <ns0:c r="S2" s="3"/>
      <ns0:c r="T2" s="3"/>
      <ns0:c r="U2" s="3"/>
      <ns0:c r="V2" s="3"/>
      <ns0:c r="W2" s="3"/>
      <ns0:c r="X2" s="3"/>
      <ns0:c r="Y2" s="14"/>
      <ns0:c r="Z2" s="14"/>
      <ns0:c r="AA2" s="14"/>
      <ns0:c r="AB2" s="14"/>
    </ns0:row>
    <ns0:row r="3" ht="66" hidden="0" customHeight="1">
      <ns0:c r="A3" s="6" t="str">
        <ns0:v>ID riga</ns0:v>
      </ns0:c>
      <ns0:c r="B3" s="6" t="str">
        <ns0:v>Scope</ns0:v>
      </ns0:c>
      <ns0:c r="C3" s="6" t="str">
        <ns0:v>Categoria</ns0:v>
      </ns0:c>
      <ns0:c r="D3" s="6" t="str">
        <ns0:v>Fonte di emissione</ns0:v>
      </ns0:c>
      <ns0:c r="E3" s="6" t="str">
        <ns0:v>Sito</ns0:v>
      </ns0:c>
      <ns0:c r="F3" s="6" t="str">
        <ns0:v>Inizio del periodo</ns0:v>
      </ns0:c>
      <ns0:c r="G3" s="6" t="str">
        <ns0:v>Fine del periodo</ns0:v>
      </ns0:c>
      <ns0:c r="H3" s="6" t="str">
        <ns0:v>Quantità</ns0:v>
      </ns0:c>
      <ns0:c r="I3" s="6" t="str">
        <ns0:v>Unità</ns0:v>
      </ns0:c>
      <ns0:c r="J3" s="6" t="str">
        <ns0:v>Fattore di emissione, location-based (kg CO₂e per unità)</ns0:v>
      </ns0:c>
      <ns0:c r="K3" s="6" t="str">
        <ns0:v>Fattore di emissione, market-based (kg CO₂e per unità; solo righe Scope 2)</ns0:v>
      </ns0:c>
      <ns0:c r="L3" s="6" t="str">
        <ns0:v>Fonte ed edizione del fattore</ns0:v>
      </ns0:c>
      <ns0:c r="M3" s="6" t="str">
        <ns0:v>Emissioni, location-based (t CO₂e)</ns0:v>
      </ns0:c>
      <ns0:c r="N3" s="6" t="str">
        <ns0:v>Emissioni, market-based (t CO₂e)</ns0:v>
      </ns0:c>
      <ns0:c r="O3" s="6" t="str">
        <ns0:v>Metodo</ns0:v>
      </ns0:c>
      <ns0:c r="P3" s="6" t="str">
        <ns0:v>Riferimento alla documentazione</ns0:v>
      </ns0:c>
      <ns0:c r="Q3" s="6" t="str">
        <ns0:v>Responsabile</ns0:v>
      </ns0:c>
      <ns0:c r="R3" s="6" t="str">
        <ns0:v>Stato</ns0:v>
      </ns0:c>
      <ns0:c r="S3" s="6" t="str">
        <ns0:v>Controllo di Scope e categoria</ns0:v>
      </ns0:c>
      <ns0:c r="T3" s="3" t="str">
        <ns0:v>Riga inserita</ns0:v>
      </ns0:c>
      <ns0:c r="U3" s="3" t="str">
        <ns0:v>Righe con quantità senza fattore location-based</ns0:v>
      </ns0:c>
      <ns0:c r="V3" s="3" t="str">
        <ns0:v>Righe con fattore senza quantità</ns0:v>
      </ns0:c>
      <ns0:c r="W3" s="3" t="str">
        <ns0:v>Categoria</ns0:v>
      </ns0:c>
      <ns0:c r="X3" s="3" t="str">
        <ns0:v>Scope</ns0:v>
      </ns0:c>
      <ns0:c r="Y3" s="2" t="str">
        <ns0:v>Righe senza riferimento alla documentazione</ns0:v>
      </ns0:c>
      <ns0:c r="Z3" s="2" t="str">
        <ns0:v>Righe non ancora verificate</ns0:v>
      </ns0:c>
      <ns0:c r="AA3" s="2" t="str">
        <ns0:v>Righe Scope 2 con quantità senza fattore market-based</ns0:v>
      </ns0:c>
      <ns0:c r="AB3" s="2" t="str">
        <ns0:v>Righe con Scope e categoria incompatibili</ns0:v>
      </ns0:c>
    </ns0:row>
    <ns0:row r="4" ht="15" hidden="0" customHeight="1">
      <ns0:c r="A4" s="7" t="str">
        <ns0:v>EX-1</ns0:v>
      </ns0:c>
      <ns0:c r="B4" s="7" t="str">
        <ns0:v>Scope 1</ns0:v>
      </ns0:c>
      <ns0:c r="C4" s="7" t="str">
        <ns0:v>Combustione stazionaria</ns0:v>
      </ns0:c>
      <ns0:c r="D4" s="7" t="str">
        <ns0:v>Gas naturale, caldaia della sede</ns0:v>
      </ns0:c>
      <ns0:c r="E4" s="7" t="str">
        <ns0:v>Azienda inventata</ns0:v>
      </ns0:c>
      <ns0:c r="F4" s="8" t="d">
        <ns0:v>2025-01-01T00:00:00.000Z</ns0:v>
      </ns0:c>
      <ns0:c r="G4" s="8" t="d">
        <ns0:v>2025-12-31T00:00:00.000Z</ns0:v>
      </ns0:c>
      <ns0:c r="H4" s="9" t="n">
        <ns0:v>10000</ns0:v>
      </ns0:c>
      <ns0:c r="I4" s="9" t="str">
        <ns0:v>kWh</ns0:v>
      </ns0:c>
      <ns0:c r="J4" s="9" t="n">
        <ns0:v>0.2</ns0:v>
      </ns0:c>
      <ns0:c r="K4" s="9"/>
      <ns0:c r="L4" s="9" t="str">
        <ns0:v>Fattori illustrativi, edizione di esempio</ns0:v>
      </ns0:c>
      <ns0:c r="M4" s="10" t="n">
        <ns0:f>IF(OR(ISBLANK(H4),ISBLANK(J4)),"",H4*J4/1000)</ns0:f>
        <ns0:v>2</ns0:v>
      </ns0:c>
      <ns0:c r="N4" s="10" t="n">
        <ns0:f>IF(B4="Scope 2",IF(OR(ISBLANK(H4),ISBLANK(K4)),"",H4*K4/1000),M4)</ns0:f>
        <ns0:v>2</ns0:v>
      </ns0:c>
      <ns0:c r="O4" s="7" t="str">
        <ns0:v>Dati di attività</ns0:v>
      </ns0:c>
      <ns0:c r="P4" s="7" t="str">
        <ns0:v>EX-DOC-1</ns0:v>
      </ns0:c>
      <ns0:c r="Q4" s="7" t="str">
        <ns0:v>Responsabile di esempio</ns0:v>
      </ns0:c>
      <ns0:c r="R4" s="7" t="str">
        <ns0:v>Revisionato</ns0:v>
      </ns0:c>
      <ns0:c r="S4" s="3" t="str">
        <ns0:f>IF(AND(B4="",C4=""),"",IF(COUNTIFS($W$4:$W$24,C4,$X$4:$X$24,B4)=1,"","Verifica Scope e categoria"))</ns0:f>
      </ns0:c>
      <ns0:c r="T4" s="3" t="n">
        <ns0:f>IF(COUNTA(A4:L4,O4:R4)=0,0,1)</ns0:f>
        <ns0:v>1</ns0:v>
      </ns0:c>
      <ns0:c r="U4" s="3" t="n">
        <ns0:f>IF(AND(ISNUMBER(H4),ISBLANK(J4)),1,0)</ns0:f>
        <ns0:v>0</ns0:v>
      </ns0:c>
      <ns0:c r="V4" s="3" t="n">
        <ns0:f>IF(AND(ISBLANK(H4),OR(ISNUMBER(J4),ISNUMBER(K4))),1,0)</ns0:f>
        <ns0:v>0</ns0:v>
      </ns0:c>
      <ns0:c r="W4" s="3" t="str">
        <ns0:v>Combustione stazionaria</ns0:v>
      </ns0:c>
      <ns0:c r="X4" s="3" t="str">
        <ns0:v>Scope 1</ns0:v>
      </ns0:c>
      <ns0:c r="Y4" s="2" t="n">
        <ns0:f>IF(AND(T4=1,ISBLANK(P4)),1,0)</ns0:f>
        <ns0:v>0</ns0:v>
      </ns0:c>
      <ns0:c r="Z4" s="2" t="n">
        <ns0:f>IF(AND(T4=1,R4&lt;&gt;"Revisionato"),1,0)</ns0:f>
        <ns0:v>0</ns0:v>
      </ns0:c>
      <ns0:c r="AA4" s="2" t="n">
        <ns0:f>IF(AND(B4="Scope 2",ISNUMBER(H4),ISBLANK(K4)),1,0)</ns0:f>
        <ns0:v>0</ns0:v>
      </ns0:c>
      <ns0:c r="AB4" s="2" t="n">
        <ns0:f>IF(LEN(S4)&gt;0,1,0)</ns0:f>
        <ns0:v>0</ns0:v>
      </ns0:c>
    </ns0:row>
    <ns0:row r="5" ht="15" hidden="0" customHeight="1">
      <ns0:c r="A5" s="7" t="str">
        <ns0:v>EX-2</ns0:v>
      </ns0:c>
      <ns0:c r="B5" s="7" t="str">
        <ns0:v>Scope 1</ns0:v>
      </ns0:c>
      <ns0:c r="C5" s="7" t="str">
        <ns0:v>Combustione mobile</ns0:v>
      </ns0:c>
      <ns0:c r="D5" s="7" t="str">
        <ns0:v>Furgoni diesel</ns0:v>
      </ns0:c>
      <ns0:c r="E5" s="7" t="str">
        <ns0:v>Azienda inventata</ns0:v>
      </ns0:c>
      <ns0:c r="F5" s="8" t="d">
        <ns0:v>2025-01-01T00:00:00.000Z</ns0:v>
      </ns0:c>
      <ns0:c r="G5" s="8" t="d">
        <ns0:v>2025-12-31T00:00:00.000Z</ns0:v>
      </ns0:c>
      <ns0:c r="H5" s="9" t="n">
        <ns0:v>1000</ns0:v>
      </ns0:c>
      <ns0:c r="I5" s="9" t="str">
        <ns0:v>litro</ns0:v>
      </ns0:c>
      <ns0:c r="J5" s="9" t="n">
        <ns0:v>3</ns0:v>
      </ns0:c>
      <ns0:c r="K5" s="9"/>
      <ns0:c r="L5" s="9" t="str">
        <ns0:v>Fattori illustrativi, edizione di esempio</ns0:v>
      </ns0:c>
      <ns0:c r="M5" s="10" t="n">
        <ns0:f>IF(OR(ISBLANK(H5),ISBLANK(J5)),"",H5*J5/1000)</ns0:f>
        <ns0:v>3</ns0:v>
      </ns0:c>
      <ns0:c r="N5" s="10" t="n">
        <ns0:f>IF(B5="Scope 2",IF(OR(ISBLANK(H5),ISBLANK(K5)),"",H5*K5/1000),M5)</ns0:f>
        <ns0:v>3</ns0:v>
      </ns0:c>
      <ns0:c r="O5" s="7" t="str">
        <ns0:v>Dati di attività</ns0:v>
      </ns0:c>
      <ns0:c r="P5" s="7" t="str">
        <ns0:v>EX-DOC-2</ns0:v>
      </ns0:c>
      <ns0:c r="Q5" s="7" t="str">
        <ns0:v>Responsabile di esempio</ns0:v>
      </ns0:c>
      <ns0:c r="R5" s="7" t="str">
        <ns0:v>Revisionato</ns0:v>
      </ns0:c>
      <ns0:c r="S5" s="3" t="str">
        <ns0:f>IF(AND(B5="",C5=""),"",IF(COUNTIFS($W$4:$W$24,C5,$X$4:$X$24,B5)=1,"","Verifica Scope e categoria"))</ns0:f>
      </ns0:c>
      <ns0:c r="T5" s="3" t="n">
        <ns0:f>IF(COUNTA(A5:L5,O5:R5)=0,0,1)</ns0:f>
        <ns0:v>1</ns0:v>
      </ns0:c>
      <ns0:c r="U5" s="3" t="n">
        <ns0:f>IF(AND(ISNUMBER(H5),ISBLANK(J5)),1,0)</ns0:f>
        <ns0:v>0</ns0:v>
      </ns0:c>
      <ns0:c r="V5" s="3" t="n">
        <ns0:f>IF(AND(ISBLANK(H5),OR(ISNUMBER(J5),ISNUMBER(K5))),1,0)</ns0:f>
        <ns0:v>0</ns0:v>
      </ns0:c>
      <ns0:c r="W5" s="3" t="str">
        <ns0:v>Combustione mobile</ns0:v>
      </ns0:c>
      <ns0:c r="X5" s="3" t="str">
        <ns0:v>Scope 1</ns0:v>
      </ns0:c>
      <ns0:c r="Y5" s="2" t="n">
        <ns0:f>IF(AND(T5=1,ISBLANK(P5)),1,0)</ns0:f>
        <ns0:v>0</ns0:v>
      </ns0:c>
      <ns0:c r="Z5" s="2" t="n">
        <ns0:f>IF(AND(T5=1,R5&lt;&gt;"Revisionato"),1,0)</ns0:f>
        <ns0:v>0</ns0:v>
      </ns0:c>
      <ns0:c r="AA5" s="2" t="n">
        <ns0:f>IF(AND(B5="Scope 2",ISNUMBER(H5),ISBLANK(K5)),1,0)</ns0:f>
        <ns0:v>0</ns0:v>
      </ns0:c>
      <ns0:c r="AB5" s="2" t="n">
        <ns0:f>IF(LEN(S5)&gt;0,1,0)</ns0:f>
        <ns0:v>0</ns0:v>
      </ns0:c>
    </ns0:row>
    <ns0:row r="6" ht="15" hidden="0" customHeight="1">
      <ns0:c r="A6" s="7" t="str">
        <ns0:v>EX-3</ns0:v>
      </ns0:c>
      <ns0:c r="B6" s="7" t="str">
        <ns0:v>Scope 1</ns0:v>
      </ns0:c>
      <ns0:c r="C6" s="7" t="str">
        <ns0:v>Emissioni fuggitive</ns0:v>
      </ns0:c>
      <ns0:c r="D6" s="7" t="str">
        <ns0:v>Rabbocco di refrigerante</ns0:v>
      </ns0:c>
      <ns0:c r="E6" s="7" t="str">
        <ns0:v>Azienda inventata</ns0:v>
      </ns0:c>
      <ns0:c r="F6" s="8" t="d">
        <ns0:v>2025-01-01T00:00:00.000Z</ns0:v>
      </ns0:c>
      <ns0:c r="G6" s="8" t="d">
        <ns0:v>2025-12-31T00:00:00.000Z</ns0:v>
      </ns0:c>
      <ns0:c r="H6" s="9" t="n">
        <ns0:v>2</ns0:v>
      </ns0:c>
      <ns0:c r="I6" s="9" t="str">
        <ns0:v>kg</ns0:v>
      </ns0:c>
      <ns0:c r="J6" s="9" t="n">
        <ns0:v>1000</ns0:v>
      </ns0:c>
      <ns0:c r="K6" s="9"/>
      <ns0:c r="L6" s="9" t="str">
        <ns0:v>Fattori illustrativi, edizione di esempio</ns0:v>
      </ns0:c>
      <ns0:c r="M6" s="10" t="n">
        <ns0:f>IF(OR(ISBLANK(H6),ISBLANK(J6)),"",H6*J6/1000)</ns0:f>
        <ns0:v>2</ns0:v>
      </ns0:c>
      <ns0:c r="N6" s="10" t="n">
        <ns0:f>IF(B6="Scope 2",IF(OR(ISBLANK(H6),ISBLANK(K6)),"",H6*K6/1000),M6)</ns0:f>
        <ns0:v>2</ns0:v>
      </ns0:c>
      <ns0:c r="O6" s="7" t="str">
        <ns0:v>Dati di attività</ns0:v>
      </ns0:c>
      <ns0:c r="P6" s="7" t="str">
        <ns0:v>EX-DOC-3</ns0:v>
      </ns0:c>
      <ns0:c r="Q6" s="7" t="str">
        <ns0:v>Responsabile di esempio</ns0:v>
      </ns0:c>
      <ns0:c r="R6" s="7" t="str">
        <ns0:v>Revisionato</ns0:v>
      </ns0:c>
      <ns0:c r="S6" s="3" t="str">
        <ns0:f>IF(AND(B6="",C6=""),"",IF(COUNTIFS($W$4:$W$24,C6,$X$4:$X$24,B6)=1,"","Verifica Scope e categoria"))</ns0:f>
      </ns0:c>
      <ns0:c r="T6" s="3" t="n">
        <ns0:f>IF(COUNTA(A6:L6,O6:R6)=0,0,1)</ns0:f>
        <ns0:v>1</ns0:v>
      </ns0:c>
      <ns0:c r="U6" s="3" t="n">
        <ns0:f>IF(AND(ISNUMBER(H6),ISBLANK(J6)),1,0)</ns0:f>
        <ns0:v>0</ns0:v>
      </ns0:c>
      <ns0:c r="V6" s="3" t="n">
        <ns0:f>IF(AND(ISBLANK(H6),OR(ISNUMBER(J6),ISNUMBER(K6))),1,0)</ns0:f>
        <ns0:v>0</ns0:v>
      </ns0:c>
      <ns0:c r="W6" s="3" t="str">
        <ns0:v>Emissioni di processo</ns0:v>
      </ns0:c>
      <ns0:c r="X6" s="3" t="str">
        <ns0:v>Scope 1</ns0:v>
      </ns0:c>
      <ns0:c r="Y6" s="2" t="n">
        <ns0:f>IF(AND(T6=1,ISBLANK(P6)),1,0)</ns0:f>
        <ns0:v>0</ns0:v>
      </ns0:c>
      <ns0:c r="Z6" s="2" t="n">
        <ns0:f>IF(AND(T6=1,R6&lt;&gt;"Revisionato"),1,0)</ns0:f>
        <ns0:v>0</ns0:v>
      </ns0:c>
      <ns0:c r="AA6" s="2" t="n">
        <ns0:f>IF(AND(B6="Scope 2",ISNUMBER(H6),ISBLANK(K6)),1,0)</ns0:f>
        <ns0:v>0</ns0:v>
      </ns0:c>
      <ns0:c r="AB6" s="2" t="n">
        <ns0:f>IF(LEN(S6)&gt;0,1,0)</ns0:f>
        <ns0:v>0</ns0:v>
      </ns0:c>
    </ns0:row>
    <ns0:row r="7" ht="15" hidden="0" customHeight="1">
      <ns0:c r="A7" s="7" t="str">
        <ns0:v>EX-4</ns0:v>
      </ns0:c>
      <ns0:c r="B7" s="7" t="str">
        <ns0:v>Scope 2</ns0:v>
      </ns0:c>
      <ns0:c r="C7" s="7" t="str">
        <ns0:v>Elettricità acquistata</ns0:v>
      </ns0:c>
      <ns0:c r="D7" s="7" t="str">
        <ns0:v>Elettricità della sede</ns0:v>
      </ns0:c>
      <ns0:c r="E7" s="7" t="str">
        <ns0:v>Azienda inventata</ns0:v>
      </ns0:c>
      <ns0:c r="F7" s="8" t="d">
        <ns0:v>2025-01-01T00:00:00.000Z</ns0:v>
      </ns0:c>
      <ns0:c r="G7" s="8" t="d">
        <ns0:v>2025-12-31T00:00:00.000Z</ns0:v>
      </ns0:c>
      <ns0:c r="H7" s="9" t="n">
        <ns0:v>10000</ns0:v>
      </ns0:c>
      <ns0:c r="I7" s="9" t="str">
        <ns0:v>kWh</ns0:v>
      </ns0:c>
      <ns0:c r="J7" s="9" t="n">
        <ns0:v>0.4</ns0:v>
      </ns0:c>
      <ns0:c r="K7" s="9" t="n">
        <ns0:v>0.1</ns0:v>
      </ns0:c>
      <ns0:c r="L7" s="9" t="str">
        <ns0:v>Fattori illustrativi, edizione di esempio</ns0:v>
      </ns0:c>
      <ns0:c r="M7" s="10" t="n">
        <ns0:f>IF(OR(ISBLANK(H7),ISBLANK(J7)),"",H7*J7/1000)</ns0:f>
        <ns0:v>4</ns0:v>
      </ns0:c>
      <ns0:c r="N7" s="10" t="n">
        <ns0:f>IF(B7="Scope 2",IF(OR(ISBLANK(H7),ISBLANK(K7)),"",H7*K7/1000),M7)</ns0:f>
        <ns0:v>1</ns0:v>
      </ns0:c>
      <ns0:c r="O7" s="7" t="str">
        <ns0:v>Dati di attività</ns0:v>
      </ns0:c>
      <ns0:c r="P7" s="7" t="str">
        <ns0:v>EX-DOC-4</ns0:v>
      </ns0:c>
      <ns0:c r="Q7" s="7" t="str">
        <ns0:v>Responsabile di esempio</ns0:v>
      </ns0:c>
      <ns0:c r="R7" s="7" t="str">
        <ns0:v>Revisionato</ns0:v>
      </ns0:c>
      <ns0:c r="S7" s="3" t="str">
        <ns0:f>IF(AND(B7="",C7=""),"",IF(COUNTIFS($W$4:$W$24,C7,$X$4:$X$24,B7)=1,"","Verifica Scope e categoria"))</ns0:f>
      </ns0:c>
      <ns0:c r="T7" s="3" t="n">
        <ns0:f>IF(COUNTA(A7:L7,O7:R7)=0,0,1)</ns0:f>
        <ns0:v>1</ns0:v>
      </ns0:c>
      <ns0:c r="U7" s="3" t="n">
        <ns0:f>IF(AND(ISNUMBER(H7),ISBLANK(J7)),1,0)</ns0:f>
        <ns0:v>0</ns0:v>
      </ns0:c>
      <ns0:c r="V7" s="3" t="n">
        <ns0:f>IF(AND(ISBLANK(H7),OR(ISNUMBER(J7),ISNUMBER(K7))),1,0)</ns0:f>
        <ns0:v>0</ns0:v>
      </ns0:c>
      <ns0:c r="W7" s="3" t="str">
        <ns0:v>Emissioni fuggitive</ns0:v>
      </ns0:c>
      <ns0:c r="X7" s="3" t="str">
        <ns0:v>Scope 1</ns0:v>
      </ns0:c>
      <ns0:c r="Y7" s="2" t="n">
        <ns0:f>IF(AND(T7=1,ISBLANK(P7)),1,0)</ns0:f>
        <ns0:v>0</ns0:v>
      </ns0:c>
      <ns0:c r="Z7" s="2" t="n">
        <ns0:f>IF(AND(T7=1,R7&lt;&gt;"Revisionato"),1,0)</ns0:f>
        <ns0:v>0</ns0:v>
      </ns0:c>
      <ns0:c r="AA7" s="2" t="n">
        <ns0:f>IF(AND(B7="Scope 2",ISNUMBER(H7),ISBLANK(K7)),1,0)</ns0:f>
        <ns0:v>0</ns0:v>
      </ns0:c>
      <ns0:c r="AB7" s="2" t="n">
        <ns0:f>IF(LEN(S7)&gt;0,1,0)</ns0:f>
        <ns0:v>0</ns0:v>
      </ns0:c>
    </ns0:row>
    <ns0:row r="8" ht="15" hidden="0" customHeight="1">
      <ns0:c r="A8" s="7" t="str">
        <ns0:v>EX-5</ns0:v>
      </ns0:c>
      <ns0:c r="B8" s="7" t="str">
        <ns0:v>Scope 2</ns0:v>
      </ns0:c>
      <ns0:c r="C8" s="7" t="str">
        <ns0:v>Elettricità acquistata</ns0:v>
      </ns0:c>
      <ns0:c r="D8" s="7" t="str">
        <ns0:v>Elettricità del magazzino</ns0:v>
      </ns0:c>
      <ns0:c r="E8" s="7" t="str">
        <ns0:v>Azienda inventata</ns0:v>
      </ns0:c>
      <ns0:c r="F8" s="8" t="d">
        <ns0:v>2025-01-01T00:00:00.000Z</ns0:v>
      </ns0:c>
      <ns0:c r="G8" s="8" t="d">
        <ns0:v>2025-12-31T00:00:00.000Z</ns0:v>
      </ns0:c>
      <ns0:c r="H8" s="9" t="n">
        <ns0:v>5000</ns0:v>
      </ns0:c>
      <ns0:c r="I8" s="9" t="str">
        <ns0:v>kWh</ns0:v>
      </ns0:c>
      <ns0:c r="J8" s="9" t="n">
        <ns0:v>0.4</ns0:v>
      </ns0:c>
      <ns0:c r="K8" s="9" t="n">
        <ns0:v>0.2</ns0:v>
      </ns0:c>
      <ns0:c r="L8" s="9" t="str">
        <ns0:v>Fattori illustrativi, edizione di esempio</ns0:v>
      </ns0:c>
      <ns0:c r="M8" s="10" t="n">
        <ns0:f>IF(OR(ISBLANK(H8),ISBLANK(J8)),"",H8*J8/1000)</ns0:f>
        <ns0:v>2</ns0:v>
      </ns0:c>
      <ns0:c r="N8" s="10" t="n">
        <ns0:f>IF(B8="Scope 2",IF(OR(ISBLANK(H8),ISBLANK(K8)),"",H8*K8/1000),M8)</ns0:f>
        <ns0:v>1</ns0:v>
      </ns0:c>
      <ns0:c r="O8" s="7" t="str">
        <ns0:v>Dati di attività</ns0:v>
      </ns0:c>
      <ns0:c r="P8" s="7" t="str">
        <ns0:v>EX-DOC-5</ns0:v>
      </ns0:c>
      <ns0:c r="Q8" s="7" t="str">
        <ns0:v>Responsabile di esempio</ns0:v>
      </ns0:c>
      <ns0:c r="R8" s="7" t="str">
        <ns0:v>Revisionato</ns0:v>
      </ns0:c>
      <ns0:c r="S8" s="3" t="str">
        <ns0:f>IF(AND(B8="",C8=""),"",IF(COUNTIFS($W$4:$W$24,C8,$X$4:$X$24,B8)=1,"","Verifica Scope e categoria"))</ns0:f>
      </ns0:c>
      <ns0:c r="T8" s="3" t="n">
        <ns0:f>IF(COUNTA(A8:L8,O8:R8)=0,0,1)</ns0:f>
        <ns0:v>1</ns0:v>
      </ns0:c>
      <ns0:c r="U8" s="3" t="n">
        <ns0:f>IF(AND(ISNUMBER(H8),ISBLANK(J8)),1,0)</ns0:f>
        <ns0:v>0</ns0:v>
      </ns0:c>
      <ns0:c r="V8" s="3" t="n">
        <ns0:f>IF(AND(ISBLANK(H8),OR(ISNUMBER(J8),ISNUMBER(K8))),1,0)</ns0:f>
        <ns0:v>0</ns0:v>
      </ns0:c>
      <ns0:c r="W8" s="3" t="str">
        <ns0:v>Elettricità acquistata</ns0:v>
      </ns0:c>
      <ns0:c r="X8" s="3" t="str">
        <ns0:v>Scope 2</ns0:v>
      </ns0:c>
      <ns0:c r="Y8" s="2" t="n">
        <ns0:f>IF(AND(T8=1,ISBLANK(P8)),1,0)</ns0:f>
        <ns0:v>0</ns0:v>
      </ns0:c>
      <ns0:c r="Z8" s="2" t="n">
        <ns0:f>IF(AND(T8=1,R8&lt;&gt;"Revisionato"),1,0)</ns0:f>
        <ns0:v>0</ns0:v>
      </ns0:c>
      <ns0:c r="AA8" s="2" t="n">
        <ns0:f>IF(AND(B8="Scope 2",ISNUMBER(H8),ISBLANK(K8)),1,0)</ns0:f>
        <ns0:v>0</ns0:v>
      </ns0:c>
      <ns0:c r="AB8" s="2" t="n">
        <ns0:f>IF(LEN(S8)&gt;0,1,0)</ns0:f>
        <ns0:v>0</ns0:v>
      </ns0:c>
    </ns0:row>
    <ns0:row r="9" ht="15" hidden="0" customHeight="1">
      <ns0:c r="A9" s="7" t="str">
        <ns0:v>EX-6</ns0:v>
      </ns0:c>
      <ns0:c r="B9" s="7" t="str">
        <ns0:v>Scope 3</ns0:v>
      </ns0:c>
      <ns0:c r="C9" s="7" t="str">
        <ns0:v>6 Viaggi di lavoro</ns0:v>
      </ns0:c>
      <ns0:c r="D9" s="7" t="str">
        <ns0:v>Viaggi di lavoro, treno</ns0:v>
      </ns0:c>
      <ns0:c r="E9" s="7" t="str">
        <ns0:v>Azienda inventata</ns0:v>
      </ns0:c>
      <ns0:c r="F9" s="8" t="d">
        <ns0:v>2025-01-01T00:00:00.000Z</ns0:v>
      </ns0:c>
      <ns0:c r="G9" s="8" t="d">
        <ns0:v>2025-12-31T00:00:00.000Z</ns0:v>
      </ns0:c>
      <ns0:c r="H9" s="9" t="n">
        <ns0:v>10000</ns0:v>
      </ns0:c>
      <ns0:c r="I9" s="9" t="str">
        <ns0:v>km</ns0:v>
      </ns0:c>
      <ns0:c r="J9" s="9" t="n">
        <ns0:v>0.05</ns0:v>
      </ns0:c>
      <ns0:c r="K9" s="9"/>
      <ns0:c r="L9" s="9" t="str">
        <ns0:v>Fattori illustrativi, edizione di esempio</ns0:v>
      </ns0:c>
      <ns0:c r="M9" s="10" t="n">
        <ns0:f>IF(OR(ISBLANK(H9),ISBLANK(J9)),"",H9*J9/1000)</ns0:f>
        <ns0:v>0.5</ns0:v>
      </ns0:c>
      <ns0:c r="N9" s="10" t="n">
        <ns0:f>IF(B9="Scope 2",IF(OR(ISBLANK(H9),ISBLANK(K9)),"",H9*K9/1000),M9)</ns0:f>
        <ns0:v>0.5</ns0:v>
      </ns0:c>
      <ns0:c r="O9" s="7" t="str">
        <ns0:v>Basato sulla distanza</ns0:v>
      </ns0:c>
      <ns0:c r="P9" s="7" t="str">
        <ns0:v>EX-DOC-6</ns0:v>
      </ns0:c>
      <ns0:c r="Q9" s="7" t="str">
        <ns0:v>Responsabile di esempio</ns0:v>
      </ns0:c>
      <ns0:c r="R9" s="7" t="str">
        <ns0:v>Revisionato</ns0:v>
      </ns0:c>
      <ns0:c r="S9" s="3" t="str">
        <ns0:f>IF(AND(B9="",C9=""),"",IF(COUNTIFS($W$4:$W$24,C9,$X$4:$X$24,B9)=1,"","Verifica Scope e categoria"))</ns0:f>
      </ns0:c>
      <ns0:c r="T9" s="3" t="n">
        <ns0:f>IF(COUNTA(A9:L9,O9:R9)=0,0,1)</ns0:f>
        <ns0:v>1</ns0:v>
      </ns0:c>
      <ns0:c r="U9" s="3" t="n">
        <ns0:f>IF(AND(ISNUMBER(H9),ISBLANK(J9)),1,0)</ns0:f>
        <ns0:v>0</ns0:v>
      </ns0:c>
      <ns0:c r="V9" s="3" t="n">
        <ns0:f>IF(AND(ISBLANK(H9),OR(ISNUMBER(J9),ISNUMBER(K9))),1,0)</ns0:f>
        <ns0:v>0</ns0:v>
      </ns0:c>
      <ns0:c r="W9" s="3" t="str">
        <ns0:v>Calore, vapore o raffrescamento acquistati</ns0:v>
      </ns0:c>
      <ns0:c r="X9" s="3" t="str">
        <ns0:v>Scope 2</ns0:v>
      </ns0:c>
      <ns0:c r="Y9" s="2" t="n">
        <ns0:f>IF(AND(T9=1,ISBLANK(P9)),1,0)</ns0:f>
        <ns0:v>0</ns0:v>
      </ns0:c>
      <ns0:c r="Z9" s="2" t="n">
        <ns0:f>IF(AND(T9=1,R9&lt;&gt;"Revisionato"),1,0)</ns0:f>
        <ns0:v>0</ns0:v>
      </ns0:c>
      <ns0:c r="AA9" s="2" t="n">
        <ns0:f>IF(AND(B9="Scope 2",ISNUMBER(H9),ISBLANK(K9)),1,0)</ns0:f>
        <ns0:v>0</ns0:v>
      </ns0:c>
      <ns0:c r="AB9" s="2" t="n">
        <ns0:f>IF(LEN(S9)&gt;0,1,0)</ns0:f>
        <ns0:v>0</ns0:v>
      </ns0:c>
    </ns0:row>
    <ns0:row r="10" ht="15" hidden="0" customHeight="1">
      <ns0:c r="A10" s="7" t="str">
        <ns0:v>EX-7</ns0:v>
      </ns0:c>
      <ns0:c r="B10" s="7" t="str">
        <ns0:v>Scope 3</ns0:v>
      </ns0:c>
      <ns0:c r="C10" s="7" t="str">
        <ns0:v>6 Viaggi di lavoro</ns0:v>
      </ns0:c>
      <ns0:c r="D10" s="7" t="str">
        <ns0:v>Viaggi di lavoro, aereo</ns0:v>
      </ns0:c>
      <ns0:c r="E10" s="7" t="str">
        <ns0:v>Azienda inventata</ns0:v>
      </ns0:c>
      <ns0:c r="F10" s="8" t="d">
        <ns0:v>2025-01-01T00:00:00.000Z</ns0:v>
      </ns0:c>
      <ns0:c r="G10" s="8" t="d">
        <ns0:v>2025-12-31T00:00:00.000Z</ns0:v>
      </ns0:c>
      <ns0:c r="H10" s="9" t="n">
        <ns0:v>5000</ns0:v>
      </ns0:c>
      <ns0:c r="I10" s="9" t="str">
        <ns0:v>km</ns0:v>
      </ns0:c>
      <ns0:c r="J10" s="9" t="n">
        <ns0:v>0.2</ns0:v>
      </ns0:c>
      <ns0:c r="K10" s="9"/>
      <ns0:c r="L10" s="9" t="str">
        <ns0:v>Fattori illustrativi, edizione di esempio</ns0:v>
      </ns0:c>
      <ns0:c r="M10" s="10" t="n">
        <ns0:f>IF(OR(ISBLANK(H10),ISBLANK(J10)),"",H10*J10/1000)</ns0:f>
        <ns0:v>1</ns0:v>
      </ns0:c>
      <ns0:c r="N10" s="10" t="n">
        <ns0:f>IF(B10="Scope 2",IF(OR(ISBLANK(H10),ISBLANK(K10)),"",H10*K10/1000),M10)</ns0:f>
        <ns0:v>1</ns0:v>
      </ns0:c>
      <ns0:c r="O10" s="7" t="str">
        <ns0:v>Basato sulla distanza</ns0:v>
      </ns0:c>
      <ns0:c r="P10" s="7" t="str">
        <ns0:v>EX-DOC-7</ns0:v>
      </ns0:c>
      <ns0:c r="Q10" s="7" t="str">
        <ns0:v>Responsabile di esempio</ns0:v>
      </ns0:c>
      <ns0:c r="R10" s="7" t="str">
        <ns0:v>Revisionato</ns0:v>
      </ns0:c>
      <ns0:c r="S10" s="3" t="str">
        <ns0:f>IF(AND(B10="",C10=""),"",IF(COUNTIFS($W$4:$W$24,C10,$X$4:$X$24,B10)=1,"","Verifica Scope e categoria"))</ns0:f>
      </ns0:c>
      <ns0:c r="T10" s="3" t="n">
        <ns0:f>IF(COUNTA(A10:L10,O10:R10)=0,0,1)</ns0:f>
        <ns0:v>1</ns0:v>
      </ns0:c>
      <ns0:c r="U10" s="3" t="n">
        <ns0:f>IF(AND(ISNUMBER(H10),ISBLANK(J10)),1,0)</ns0:f>
        <ns0:v>0</ns0:v>
      </ns0:c>
      <ns0:c r="V10" s="3" t="n">
        <ns0:f>IF(AND(ISBLANK(H10),OR(ISNUMBER(J10),ISNUMBER(K10))),1,0)</ns0:f>
        <ns0:v>0</ns0:v>
      </ns0:c>
      <ns0:c r="W10" s="3" t="str">
        <ns0:v>1 Beni e servizi acquistati</ns0:v>
      </ns0:c>
      <ns0:c r="X10" s="3" t="str">
        <ns0:v>Scope 3</ns0:v>
      </ns0:c>
      <ns0:c r="Y10" s="2" t="n">
        <ns0:f>IF(AND(T10=1,ISBLANK(P10)),1,0)</ns0:f>
        <ns0:v>0</ns0:v>
      </ns0:c>
      <ns0:c r="Z10" s="2" t="n">
        <ns0:f>IF(AND(T10=1,R10&lt;&gt;"Revisionato"),1,0)</ns0:f>
        <ns0:v>0</ns0:v>
      </ns0:c>
      <ns0:c r="AA10" s="2" t="n">
        <ns0:f>IF(AND(B10="Scope 2",ISNUMBER(H10),ISBLANK(K10)),1,0)</ns0:f>
        <ns0:v>0</ns0:v>
      </ns0:c>
      <ns0:c r="AB10" s="2" t="n">
        <ns0:f>IF(LEN(S10)&gt;0,1,0)</ns0:f>
        <ns0:v>0</ns0:v>
      </ns0:c>
    </ns0:row>
    <ns0:row r="11" ht="15" hidden="0" customHeight="1">
      <ns0:c r="A11" s="7" t="str">
        <ns0:v>EX-8</ns0:v>
      </ns0:c>
      <ns0:c r="B11" s="7" t="str">
        <ns0:v>Scope 3</ns0:v>
      </ns0:c>
      <ns0:c r="C11" s="7" t="str">
        <ns0:v>7 Spostamenti casa-lavoro dei dipendenti</ns0:v>
      </ns0:c>
      <ns0:c r="D11" s="7" t="str">
        <ns0:v>Spostamenti casa-lavoro dei dipendenti</ns0:v>
      </ns0:c>
      <ns0:c r="E11" s="7" t="str">
        <ns0:v>Azienda inventata</ns0:v>
      </ns0:c>
      <ns0:c r="F11" s="8" t="d">
        <ns0:v>2025-01-01T00:00:00.000Z</ns0:v>
      </ns0:c>
      <ns0:c r="G11" s="8" t="d">
        <ns0:v>2025-12-31T00:00:00.000Z</ns0:v>
      </ns0:c>
      <ns0:c r="H11" s="9" t="n">
        <ns0:v>10000</ns0:v>
      </ns0:c>
      <ns0:c r="I11" s="9" t="str">
        <ns0:v>km</ns0:v>
      </ns0:c>
      <ns0:c r="J11" s="9" t="n">
        <ns0:v>0.1</ns0:v>
      </ns0:c>
      <ns0:c r="K11" s="9"/>
      <ns0:c r="L11" s="9" t="str">
        <ns0:v>Fattori illustrativi, edizione di esempio</ns0:v>
      </ns0:c>
      <ns0:c r="M11" s="10" t="n">
        <ns0:f>IF(OR(ISBLANK(H11),ISBLANK(J11)),"",H11*J11/1000)</ns0:f>
        <ns0:v>1</ns0:v>
      </ns0:c>
      <ns0:c r="N11" s="10" t="n">
        <ns0:f>IF(B11="Scope 2",IF(OR(ISBLANK(H11),ISBLANK(K11)),"",H11*K11/1000),M11)</ns0:f>
        <ns0:v>1</ns0:v>
      </ns0:c>
      <ns0:c r="O11" s="7" t="str">
        <ns0:v>Basato sulla distanza</ns0:v>
      </ns0:c>
      <ns0:c r="P11" s="7" t="str">
        <ns0:v>EX-DOC-8</ns0:v>
      </ns0:c>
      <ns0:c r="Q11" s="7" t="str">
        <ns0:v>Responsabile di esempio</ns0:v>
      </ns0:c>
      <ns0:c r="R11" s="7" t="str">
        <ns0:v>Revisionato</ns0:v>
      </ns0:c>
      <ns0:c r="S11" s="3" t="str">
        <ns0:f>IF(AND(B11="",C11=""),"",IF(COUNTIFS($W$4:$W$24,C11,$X$4:$X$24,B11)=1,"","Verifica Scope e categoria"))</ns0:f>
      </ns0:c>
      <ns0:c r="T11" s="3" t="n">
        <ns0:f>IF(COUNTA(A11:L11,O11:R11)=0,0,1)</ns0:f>
        <ns0:v>1</ns0:v>
      </ns0:c>
      <ns0:c r="U11" s="3" t="n">
        <ns0:f>IF(AND(ISNUMBER(H11),ISBLANK(J11)),1,0)</ns0:f>
        <ns0:v>0</ns0:v>
      </ns0:c>
      <ns0:c r="V11" s="3" t="n">
        <ns0:f>IF(AND(ISBLANK(H11),OR(ISNUMBER(J11),ISNUMBER(K11))),1,0)</ns0:f>
        <ns0:v>0</ns0:v>
      </ns0:c>
      <ns0:c r="W11" s="3" t="str">
        <ns0:v>2 Beni strumentali</ns0:v>
      </ns0:c>
      <ns0:c r="X11" s="3" t="str">
        <ns0:v>Scope 3</ns0:v>
      </ns0:c>
      <ns0:c r="Y11" s="2" t="n">
        <ns0:f>IF(AND(T11=1,ISBLANK(P11)),1,0)</ns0:f>
        <ns0:v>0</ns0:v>
      </ns0:c>
      <ns0:c r="Z11" s="2" t="n">
        <ns0:f>IF(AND(T11=1,R11&lt;&gt;"Revisionato"),1,0)</ns0:f>
        <ns0:v>0</ns0:v>
      </ns0:c>
      <ns0:c r="AA11" s="2" t="n">
        <ns0:f>IF(AND(B11="Scope 2",ISNUMBER(H11),ISBLANK(K11)),1,0)</ns0:f>
        <ns0:v>0</ns0:v>
      </ns0:c>
      <ns0:c r="AB11" s="2" t="n">
        <ns0:f>IF(LEN(S11)&gt;0,1,0)</ns0:f>
        <ns0:v>0</ns0:v>
      </ns0:c>
    </ns0:row>
    <ns0:row r="12" ht="15" hidden="0" customHeight="1">
      <ns0:c r="A12" s="7" t="str">
        <ns0:v>EX-9</ns0:v>
      </ns0:c>
      <ns0:c r="B12" s="7" t="str">
        <ns0:v>Scope 3</ns0:v>
      </ns0:c>
      <ns0:c r="C12" s="7" t="str">
        <ns0:v>5 Rifiuti generati nelle attività</ns0:v>
      </ns0:c>
      <ns0:c r="D12" s="7" t="str">
        <ns0:v>Rifiuti</ns0:v>
      </ns0:c>
      <ns0:c r="E12" s="7" t="str">
        <ns0:v>Azienda inventata</ns0:v>
      </ns0:c>
      <ns0:c r="F12" s="8" t="d">
        <ns0:v>2025-01-01T00:00:00.000Z</ns0:v>
      </ns0:c>
      <ns0:c r="G12" s="8" t="d">
        <ns0:v>2025-12-31T00:00:00.000Z</ns0:v>
      </ns0:c>
      <ns0:c r="H12" s="9" t="n">
        <ns0:v>1000</ns0:v>
      </ns0:c>
      <ns0:c r="I12" s="9" t="str">
        <ns0:v>kg</ns0:v>
      </ns0:c>
      <ns0:c r="J12" s="9" t="n">
        <ns0:v>0.5</ns0:v>
      </ns0:c>
      <ns0:c r="K12" s="9"/>
      <ns0:c r="L12" s="9" t="str">
        <ns0:v>Fattori illustrativi, edizione di esempio</ns0:v>
      </ns0:c>
      <ns0:c r="M12" s="10" t="n">
        <ns0:f>IF(OR(ISBLANK(H12),ISBLANK(J12)),"",H12*J12/1000)</ns0:f>
        <ns0:v>0.5</ns0:v>
      </ns0:c>
      <ns0:c r="N12" s="10" t="n">
        <ns0:f>IF(B12="Scope 2",IF(OR(ISBLANK(H12),ISBLANK(K12)),"",H12*K12/1000),M12)</ns0:f>
        <ns0:v>0.5</ns0:v>
      </ns0:c>
      <ns0:c r="O12" s="7" t="str">
        <ns0:v>Dati medi</ns0:v>
      </ns0:c>
      <ns0:c r="P12" s="7" t="str">
        <ns0:v>EX-DOC-9</ns0:v>
      </ns0:c>
      <ns0:c r="Q12" s="7" t="str">
        <ns0:v>Responsabile di esempio</ns0:v>
      </ns0:c>
      <ns0:c r="R12" s="7" t="str">
        <ns0:v>Revisionato</ns0:v>
      </ns0:c>
      <ns0:c r="S12" s="3" t="str">
        <ns0:f>IF(AND(B12="",C12=""),"",IF(COUNTIFS($W$4:$W$24,C12,$X$4:$X$24,B12)=1,"","Verifica Scope e categoria"))</ns0:f>
      </ns0:c>
      <ns0:c r="T12" s="3" t="n">
        <ns0:f>IF(COUNTA(A12:L12,O12:R12)=0,0,1)</ns0:f>
        <ns0:v>1</ns0:v>
      </ns0:c>
      <ns0:c r="U12" s="3" t="n">
        <ns0:f>IF(AND(ISNUMBER(H12),ISBLANK(J12)),1,0)</ns0:f>
        <ns0:v>0</ns0:v>
      </ns0:c>
      <ns0:c r="V12" s="3" t="n">
        <ns0:f>IF(AND(ISBLANK(H12),OR(ISNUMBER(J12),ISNUMBER(K12))),1,0)</ns0:f>
        <ns0:v>0</ns0:v>
      </ns0:c>
      <ns0:c r="W12" s="3" t="str">
        <ns0:v>3 Attività legate ai carburanti e all'energia</ns0:v>
      </ns0:c>
      <ns0:c r="X12" s="3" t="str">
        <ns0:v>Scope 3</ns0:v>
      </ns0:c>
      <ns0:c r="Y12" s="2" t="n">
        <ns0:f>IF(AND(T12=1,ISBLANK(P12)),1,0)</ns0:f>
        <ns0:v>0</ns0:v>
      </ns0:c>
      <ns0:c r="Z12" s="2" t="n">
        <ns0:f>IF(AND(T12=1,R12&lt;&gt;"Revisionato"),1,0)</ns0:f>
        <ns0:v>0</ns0:v>
      </ns0:c>
      <ns0:c r="AA12" s="2" t="n">
        <ns0:f>IF(AND(B12="Scope 2",ISNUMBER(H12),ISBLANK(K12)),1,0)</ns0:f>
        <ns0:v>0</ns0:v>
      </ns0:c>
      <ns0:c r="AB12" s="2" t="n">
        <ns0:f>IF(LEN(S12)&gt;0,1,0)</ns0:f>
        <ns0:v>0</ns0:v>
      </ns0:c>
    </ns0:row>
    <ns0:row r="13" ht="15" hidden="0" customHeight="1">
      <ns0:c r="A13" s="7" t="str">
        <ns0:v>EX-10</ns0:v>
      </ns0:c>
      <ns0:c r="B13" s="7" t="str">
        <ns0:v>Scope 3</ns0:v>
      </ns0:c>
      <ns0:c r="C13" s="7" t="str">
        <ns0:v>1 Beni e servizi acquistati</ns0:v>
      </ns0:c>
      <ns0:c r="D13" s="7" t="str">
        <ns0:v>Beni acquistati in base alla spesa</ns0:v>
      </ns0:c>
      <ns0:c r="E13" s="7" t="str">
        <ns0:v>Azienda inventata</ns0:v>
      </ns0:c>
      <ns0:c r="F13" s="8" t="d">
        <ns0:v>2025-01-01T00:00:00.000Z</ns0:v>
      </ns0:c>
      <ns0:c r="G13" s="8" t="d">
        <ns0:v>2025-12-31T00:00:00.000Z</ns0:v>
      </ns0:c>
      <ns0:c r="H13" s="9" t="n">
        <ns0:v>10000</ns0:v>
      </ns0:c>
      <ns0:c r="I13" s="9" t="str">
        <ns0:v>EUR</ns0:v>
      </ns0:c>
      <ns0:c r="J13" s="9" t="n">
        <ns0:v>0.3</ns0:v>
      </ns0:c>
      <ns0:c r="K13" s="9"/>
      <ns0:c r="L13" s="9" t="str">
        <ns0:v>Fattori illustrativi, edizione di esempio</ns0:v>
      </ns0:c>
      <ns0:c r="M13" s="10" t="n">
        <ns0:f>IF(OR(ISBLANK(H13),ISBLANK(J13)),"",H13*J13/1000)</ns0:f>
        <ns0:v>3</ns0:v>
      </ns0:c>
      <ns0:c r="N13" s="10" t="n">
        <ns0:f>IF(B13="Scope 2",IF(OR(ISBLANK(H13),ISBLANK(K13)),"",H13*K13/1000),M13)</ns0:f>
        <ns0:v>3</ns0:v>
      </ns0:c>
      <ns0:c r="O13" s="7" t="str">
        <ns0:v>Basato sulla spesa</ns0:v>
      </ns0:c>
      <ns0:c r="P13" s="7" t="str">
        <ns0:v>EX-DOC-10</ns0:v>
      </ns0:c>
      <ns0:c r="Q13" s="7" t="str">
        <ns0:v>Responsabile di esempio</ns0:v>
      </ns0:c>
      <ns0:c r="R13" s="7" t="str">
        <ns0:v>Revisionato</ns0:v>
      </ns0:c>
      <ns0:c r="S13" s="3" t="str">
        <ns0:f>IF(AND(B13="",C13=""),"",IF(COUNTIFS($W$4:$W$24,C13,$X$4:$X$24,B13)=1,"","Verifica Scope e categoria"))</ns0:f>
      </ns0:c>
      <ns0:c r="T13" s="3" t="n">
        <ns0:f>IF(COUNTA(A13:L13,O13:R13)=0,0,1)</ns0:f>
        <ns0:v>1</ns0:v>
      </ns0:c>
      <ns0:c r="U13" s="3" t="n">
        <ns0:f>IF(AND(ISNUMBER(H13),ISBLANK(J13)),1,0)</ns0:f>
        <ns0:v>0</ns0:v>
      </ns0:c>
      <ns0:c r="V13" s="3" t="n">
        <ns0:f>IF(AND(ISBLANK(H13),OR(ISNUMBER(J13),ISNUMBER(K13))),1,0)</ns0:f>
        <ns0:v>0</ns0:v>
      </ns0:c>
      <ns0:c r="W13" s="3" t="str">
        <ns0:v>4 Trasporto e distribuzione upstream</ns0:v>
      </ns0:c>
      <ns0:c r="X13" s="3" t="str">
        <ns0:v>Scope 3</ns0:v>
      </ns0:c>
      <ns0:c r="Y13" s="2" t="n">
        <ns0:f>IF(AND(T13=1,ISBLANK(P13)),1,0)</ns0:f>
        <ns0:v>0</ns0:v>
      </ns0:c>
      <ns0:c r="Z13" s="2" t="n">
        <ns0:f>IF(AND(T13=1,R13&lt;&gt;"Revisionato"),1,0)</ns0:f>
        <ns0:v>0</ns0:v>
      </ns0:c>
      <ns0:c r="AA13" s="2" t="n">
        <ns0:f>IF(AND(B13="Scope 2",ISNUMBER(H13),ISBLANK(K13)),1,0)</ns0:f>
        <ns0:v>0</ns0:v>
      </ns0:c>
      <ns0:c r="AB13" s="2" t="n">
        <ns0:f>IF(LEN(S13)&gt;0,1,0)</ns0:f>
        <ns0:v>0</ns0:v>
      </ns0:c>
    </ns0:row>
    <ns0:row r="14" ht="15" hidden="0" customHeight="1">
      <ns0:c r="A14" s="3"/>
      <ns0:c r="B14" s="3"/>
      <ns0:c r="C14" s="3"/>
      <ns0:c r="D14" s="3"/>
      <ns0:c r="E14" s="3"/>
      <ns0:c r="F14" s="3"/>
      <ns0:c r="G14" s="3"/>
      <ns0:c r="H14" s="3"/>
      <ns0:c r="I14" s="3"/>
      <ns0:c r="J14" s="3"/>
      <ns0:c r="K14" s="3"/>
      <ns0:c r="L14" s="3"/>
      <ns0:c r="M14" s="3"/>
      <ns0:c r="N14" s="3"/>
      <ns0:c r="O14" s="3"/>
      <ns0:c r="P14" s="3"/>
      <ns0:c r="Q14" s="3"/>
      <ns0:c r="R14" s="3"/>
      <ns0:c r="S14" s="3"/>
      <ns0:c r="T14" s="3"/>
      <ns0:c r="U14" s="3"/>
      <ns0:c r="V14" s="3"/>
      <ns0:c r="W14" s="3" t="str">
        <ns0:v>5 Rifiuti generati nelle attività</ns0:v>
      </ns0:c>
      <ns0:c r="X14" s="3" t="str">
        <ns0:v>Scope 3</ns0:v>
      </ns0:c>
      <ns0:c r="Y14" s="14"/>
      <ns0:c r="Z14" s="14"/>
      <ns0:c r="AA14" s="14"/>
      <ns0:c r="AB14" s="14"/>
    </ns0:row>
    <ns0:row r="15" ht="15" hidden="0" customHeight="1">
      <ns0:c r="A15" s="3"/>
      <ns0:c r="B15" s="3"/>
      <ns0:c r="C15" s="3"/>
      <ns0:c r="D15" s="3"/>
      <ns0:c r="E15" s="3"/>
      <ns0:c r="F15" s="3"/>
      <ns0:c r="G15" s="3"/>
      <ns0:c r="H15" s="3"/>
      <ns0:c r="I15" s="3"/>
      <ns0:c r="J15" s="3"/>
      <ns0:c r="K15" s="3"/>
      <ns0:c r="L15" s="3"/>
      <ns0:c r="M15" s="3"/>
      <ns0:c r="N15" s="3"/>
      <ns0:c r="O15" s="3"/>
      <ns0:c r="P15" s="3"/>
      <ns0:c r="Q15" s="3"/>
      <ns0:c r="R15" s="3"/>
      <ns0:c r="S15" s="3"/>
      <ns0:c r="T15" s="3"/>
      <ns0:c r="U15" s="3"/>
      <ns0:c r="V15" s="3"/>
      <ns0:c r="W15" s="3" t="str">
        <ns0:v>6 Viaggi di lavoro</ns0:v>
      </ns0:c>
      <ns0:c r="X15" s="3" t="str">
        <ns0:v>Scope 3</ns0:v>
      </ns0:c>
      <ns0:c r="Y15" s="14"/>
      <ns0:c r="Z15" s="14"/>
      <ns0:c r="AA15" s="14"/>
      <ns0:c r="AB15" s="14"/>
    </ns0:row>
    <ns0:row r="16" ht="15" hidden="0" customHeight="1">
      <ns0:c r="A16" s="3" t="str">
        <ns0:v>Riepilogo dell'esempio</ns0:v>
      </ns0:c>
      <ns0:c r="B16" s="3"/>
      <ns0:c r="C16" s="3"/>
      <ns0:c r="D16" s="3"/>
      <ns0:c r="E16" s="3" t="str">
        <ns0:v>Emissioni (t CO₂e)</ns0:v>
      </ns0:c>
      <ns0:c r="F16" s="3"/>
      <ns0:c r="G16" s="3"/>
      <ns0:c r="H16" s="3"/>
      <ns0:c r="I16" s="3"/>
      <ns0:c r="J16" s="3"/>
      <ns0:c r="K16" s="3"/>
      <ns0:c r="L16" s="3"/>
      <ns0:c r="M16" s="3"/>
      <ns0:c r="N16" s="3"/>
      <ns0:c r="O16" s="3"/>
      <ns0:c r="P16" s="3"/>
      <ns0:c r="Q16" s="3"/>
      <ns0:c r="R16" s="3"/>
      <ns0:c r="S16" s="3"/>
      <ns0:c r="T16" s="3"/>
      <ns0:c r="U16" s="3"/>
      <ns0:c r="V16" s="3"/>
      <ns0:c r="W16" s="3" t="str">
        <ns0:v>7 Spostamenti casa-lavoro dei dipendenti</ns0:v>
      </ns0:c>
      <ns0:c r="X16" s="3" t="str">
        <ns0:v>Scope 3</ns0:v>
      </ns0:c>
      <ns0:c r="Y16" s="14"/>
      <ns0:c r="Z16" s="14"/>
      <ns0:c r="AA16" s="14"/>
      <ns0:c r="AB16" s="14"/>
    </ns0:row>
    <ns0:row r="17" ht="15" hidden="0" customHeight="1">
      <ns0:c r="A17" s="3" t="str">
        <ns0:v>Totale Scope 1</ns0:v>
      </ns0:c>
      <ns0:c r="B17" s="3"/>
      <ns0:c r="C17" s="3"/>
      <ns0:c r="D17" s="3"/>
      <ns0:c r="E17" s="10" t="n">
        <ns0:f>SUMIFS($M$4:$M$13,$B$4:$B$13,"Scope 1")</ns0:f>
        <ns0:v>7</ns0:v>
      </ns0:c>
      <ns0:c r="F17" s="3"/>
      <ns0:c r="G17" s="3"/>
      <ns0:c r="H17" s="3"/>
      <ns0:c r="I17" s="3"/>
      <ns0:c r="J17" s="3"/>
      <ns0:c r="K17" s="3"/>
      <ns0:c r="L17" s="3"/>
      <ns0:c r="M17" s="3"/>
      <ns0:c r="N17" s="3"/>
      <ns0:c r="O17" s="3"/>
      <ns0:c r="P17" s="3"/>
      <ns0:c r="Q17" s="3"/>
      <ns0:c r="R17" s="3"/>
      <ns0:c r="S17" s="3"/>
      <ns0:c r="T17" s="3"/>
      <ns0:c r="U17" s="3"/>
      <ns0:c r="V17" s="3"/>
      <ns0:c r="W17" s="3" t="str">
        <ns0:v>8 Beni in leasing upstream</ns0:v>
      </ns0:c>
      <ns0:c r="X17" s="3" t="str">
        <ns0:v>Scope 3</ns0:v>
      </ns0:c>
      <ns0:c r="Y17" s="14"/>
      <ns0:c r="Z17" s="14"/>
      <ns0:c r="AA17" s="14"/>
      <ns0:c r="AB17" s="14"/>
    </ns0:row>
    <ns0:row r="18" ht="15" hidden="0" customHeight="1">
      <ns0:c r="A18" s="3" t="str">
        <ns0:v>Scope 2 location-based</ns0:v>
      </ns0:c>
      <ns0:c r="B18" s="3"/>
      <ns0:c r="C18" s="3"/>
      <ns0:c r="D18" s="3"/>
      <ns0:c r="E18" s="10" t="n">
        <ns0:f>SUMIFS($M$4:$M$13,$B$4:$B$13,"Scope 2")</ns0:f>
        <ns0:v>6</ns0:v>
      </ns0:c>
      <ns0:c r="F18" s="3"/>
      <ns0:c r="G18" s="3"/>
      <ns0:c r="H18" s="3"/>
      <ns0:c r="I18" s="3"/>
      <ns0:c r="J18" s="3"/>
      <ns0:c r="K18" s="3"/>
      <ns0:c r="L18" s="3"/>
      <ns0:c r="M18" s="3"/>
      <ns0:c r="N18" s="3"/>
      <ns0:c r="O18" s="3"/>
      <ns0:c r="P18" s="3"/>
      <ns0:c r="Q18" s="3"/>
      <ns0:c r="R18" s="3"/>
      <ns0:c r="S18" s="3"/>
      <ns0:c r="T18" s="3"/>
      <ns0:c r="U18" s="3"/>
      <ns0:c r="V18" s="3"/>
      <ns0:c r="W18" s="3" t="str">
        <ns0:v>9 Trasporto e distribuzione downstream</ns0:v>
      </ns0:c>
      <ns0:c r="X18" s="3" t="str">
        <ns0:v>Scope 3</ns0:v>
      </ns0:c>
      <ns0:c r="Y18" s="14"/>
      <ns0:c r="Z18" s="14"/>
      <ns0:c r="AA18" s="14"/>
      <ns0:c r="AB18" s="14"/>
    </ns0:row>
    <ns0:row r="19" ht="15" hidden="0" customHeight="1">
      <ns0:c r="A19" s="3" t="str">
        <ns0:v>Scope 2 market-based</ns0:v>
      </ns0:c>
      <ns0:c r="B19" s="3"/>
      <ns0:c r="C19" s="3"/>
      <ns0:c r="D19" s="3"/>
      <ns0:c r="E19" s="10" t="n">
        <ns0:f>SUMIFS($N$4:$N$13,$B$4:$B$13,"Scope 2")</ns0:f>
        <ns0:v>2</ns0:v>
      </ns0:c>
      <ns0:c r="F19" s="3"/>
      <ns0:c r="G19" s="3"/>
      <ns0:c r="H19" s="3"/>
      <ns0:c r="I19" s="3"/>
      <ns0:c r="J19" s="3"/>
      <ns0:c r="K19" s="3"/>
      <ns0:c r="L19" s="3"/>
      <ns0:c r="M19" s="3"/>
      <ns0:c r="N19" s="3"/>
      <ns0:c r="O19" s="3"/>
      <ns0:c r="P19" s="3"/>
      <ns0:c r="Q19" s="3"/>
      <ns0:c r="R19" s="3"/>
      <ns0:c r="S19" s="3"/>
      <ns0:c r="T19" s="3"/>
      <ns0:c r="U19" s="3"/>
      <ns0:c r="V19" s="3"/>
      <ns0:c r="W19" s="3" t="str">
        <ns0:v>10 Lavorazione dei prodotti venduti</ns0:v>
      </ns0:c>
      <ns0:c r="X19" s="3" t="str">
        <ns0:v>Scope 3</ns0:v>
      </ns0:c>
      <ns0:c r="Y19" s="14"/>
      <ns0:c r="Z19" s="14"/>
      <ns0:c r="AA19" s="14"/>
      <ns0:c r="AB19" s="14"/>
    </ns0:row>
    <ns0:row r="20" ht="15" hidden="0" customHeight="1">
      <ns0:c r="A20" s="3" t="str">
        <ns0:v>Totale Scope 3</ns0:v>
      </ns0:c>
      <ns0:c r="B20" s="3"/>
      <ns0:c r="C20" s="3"/>
      <ns0:c r="D20" s="3"/>
      <ns0:c r="E20" s="10" t="n">
        <ns0:f>SUMIFS($M$4:$M$13,$B$4:$B$13,"Scope 3")</ns0:f>
        <ns0:v>6</ns0:v>
      </ns0:c>
      <ns0:c r="F20" s="3"/>
      <ns0:c r="G20" s="3"/>
      <ns0:c r="H20" s="3"/>
      <ns0:c r="I20" s="3"/>
      <ns0:c r="J20" s="3"/>
      <ns0:c r="K20" s="3"/>
      <ns0:c r="L20" s="3"/>
      <ns0:c r="M20" s="3"/>
      <ns0:c r="N20" s="3"/>
      <ns0:c r="O20" s="3"/>
      <ns0:c r="P20" s="3"/>
      <ns0:c r="Q20" s="3"/>
      <ns0:c r="R20" s="3"/>
      <ns0:c r="S20" s="3"/>
      <ns0:c r="T20" s="3"/>
      <ns0:c r="U20" s="3"/>
      <ns0:c r="V20" s="3"/>
      <ns0:c r="W20" s="3" t="str">
        <ns0:v>11 Uso dei prodotti venduti</ns0:v>
      </ns0:c>
      <ns0:c r="X20" s="3" t="str">
        <ns0:v>Scope 3</ns0:v>
      </ns0:c>
      <ns0:c r="Y20" s="14"/>
      <ns0:c r="Z20" s="14"/>
      <ns0:c r="AA20" s="14"/>
      <ns0:c r="AB20" s="14"/>
    </ns0:row>
    <ns0:row r="21" ht="15" hidden="0" customHeight="1">
      <ns0:c r="A21" s="3" t="str">
        <ns0:v>Totale (Scope 2 location-based)</ns0:v>
      </ns0:c>
      <ns0:c r="B21" s="3"/>
      <ns0:c r="C21" s="3"/>
      <ns0:c r="D21" s="3"/>
      <ns0:c r="E21" s="10" t="n">
        <ns0:f>E17+E18+E20</ns0:f>
        <ns0:v>19</ns0:v>
      </ns0:c>
      <ns0:c r="F21" s="3"/>
      <ns0:c r="G21" s="3"/>
      <ns0:c r="H21" s="3"/>
      <ns0:c r="I21" s="3"/>
      <ns0:c r="J21" s="3"/>
      <ns0:c r="K21" s="3"/>
      <ns0:c r="L21" s="3"/>
      <ns0:c r="M21" s="3"/>
      <ns0:c r="N21" s="3"/>
      <ns0:c r="O21" s="3"/>
      <ns0:c r="P21" s="3"/>
      <ns0:c r="Q21" s="3"/>
      <ns0:c r="R21" s="3"/>
      <ns0:c r="S21" s="3"/>
      <ns0:c r="T21" s="3"/>
      <ns0:c r="U21" s="3"/>
      <ns0:c r="V21" s="3"/>
      <ns0:c r="W21" s="3" t="str">
        <ns0:v>12 Trattamento di fine vita dei prodotti venduti</ns0:v>
      </ns0:c>
      <ns0:c r="X21" s="3" t="str">
        <ns0:v>Scope 3</ns0:v>
      </ns0:c>
      <ns0:c r="Y21" s="14"/>
      <ns0:c r="Z21" s="14"/>
      <ns0:c r="AA21" s="14"/>
      <ns0:c r="AB21" s="14"/>
    </ns0:row>
    <ns0:row r="22" ht="15" hidden="0" customHeight="1">
      <ns0:c r="A22" s="3" t="str">
        <ns0:v>Totale (Scope 2 market-based)</ns0:v>
      </ns0:c>
      <ns0:c r="B22" s="3"/>
      <ns0:c r="C22" s="3"/>
      <ns0:c r="D22" s="3"/>
      <ns0:c r="E22" s="10" t="n">
        <ns0:f>E17+E19+E20</ns0:f>
        <ns0:v>15</ns0:v>
      </ns0:c>
      <ns0:c r="F22" s="3"/>
      <ns0:c r="G22" s="3"/>
      <ns0:c r="H22" s="3"/>
      <ns0:c r="I22" s="3"/>
      <ns0:c r="J22" s="3"/>
      <ns0:c r="K22" s="3"/>
      <ns0:c r="L22" s="3"/>
      <ns0:c r="M22" s="3"/>
      <ns0:c r="N22" s="3"/>
      <ns0:c r="O22" s="3"/>
      <ns0:c r="P22" s="3"/>
      <ns0:c r="Q22" s="3"/>
      <ns0:c r="R22" s="3"/>
      <ns0:c r="S22" s="3"/>
      <ns0:c r="T22" s="3"/>
      <ns0:c r="U22" s="3"/>
      <ns0:c r="V22" s="3"/>
      <ns0:c r="W22" s="3" t="str">
        <ns0:v>13 Beni in leasing downstream</ns0:v>
      </ns0:c>
      <ns0:c r="X22" s="3" t="str">
        <ns0:v>Scope 3</ns0:v>
      </ns0:c>
      <ns0:c r="Y22" s="14"/>
      <ns0:c r="Z22" s="14"/>
      <ns0:c r="AA22" s="14"/>
      <ns0:c r="AB22" s="14"/>
    </ns0:row>
    <ns0:row r="23" ht="15" hidden="0" customHeight="1">
      <ns0:c r="A23" s="3"/>
      <ns0:c r="B23" s="3"/>
      <ns0:c r="C23" s="3"/>
      <ns0:c r="D23" s="3"/>
      <ns0:c r="E23" s="3"/>
      <ns0:c r="F23" s="3"/>
      <ns0:c r="G23" s="3"/>
      <ns0:c r="H23" s="3"/>
      <ns0:c r="I23" s="3"/>
      <ns0:c r="J23" s="3"/>
      <ns0:c r="K23" s="3"/>
      <ns0:c r="L23" s="3"/>
      <ns0:c r="M23" s="3"/>
      <ns0:c r="N23" s="3"/>
      <ns0:c r="O23" s="3"/>
      <ns0:c r="P23" s="3"/>
      <ns0:c r="Q23" s="3"/>
      <ns0:c r="R23" s="3"/>
      <ns0:c r="S23" s="3"/>
      <ns0:c r="T23" s="3"/>
      <ns0:c r="U23" s="3"/>
      <ns0:c r="V23" s="3"/>
      <ns0:c r="W23" s="3" t="str">
        <ns0:v>14 Franchising</ns0:v>
      </ns0:c>
      <ns0:c r="X23" s="3" t="str">
        <ns0:v>Scope 3</ns0:v>
      </ns0:c>
      <ns0:c r="Y23" s="14"/>
      <ns0:c r="Z23" s="14"/>
      <ns0:c r="AA23" s="14"/>
      <ns0:c r="AB23" s="14"/>
    </ns0:row>
    <ns0:row r="24" ht="15" hidden="0" customHeight="1">
      <ns0:c r="A24" s="3"/>
      <ns0:c r="B24" s="3"/>
      <ns0:c r="C24" s="3"/>
      <ns0:c r="D24" s="3"/>
      <ns0:c r="E24" s="3"/>
      <ns0:c r="F24" s="3"/>
      <ns0:c r="G24" s="3"/>
      <ns0:c r="H24" s="3"/>
      <ns0:c r="I24" s="3"/>
      <ns0:c r="J24" s="3"/>
      <ns0:c r="K24" s="3"/>
      <ns0:c r="L24" s="3"/>
      <ns0:c r="M24" s="3"/>
      <ns0:c r="N24" s="3"/>
      <ns0:c r="O24" s="3"/>
      <ns0:c r="P24" s="3"/>
      <ns0:c r="Q24" s="3"/>
      <ns0:c r="R24" s="3"/>
      <ns0:c r="S24" s="3"/>
      <ns0:c r="T24" s="3"/>
      <ns0:c r="U24" s="3"/>
      <ns0:c r="V24" s="3"/>
      <ns0:c r="W24" s="3" t="str">
        <ns0:v>15 Investimenti</ns0:v>
      </ns0:c>
      <ns0:c r="X24" s="3" t="str">
        <ns0:v>Scope 3</ns0:v>
      </ns0:c>
      <ns0:c r="Y24" s="14"/>
      <ns0:c r="Z24" s="14"/>
      <ns0:c r="AA24" s="14"/>
      <ns0:c r="AB24" s="14"/>
    </ns0:row>
  </ns0:sheetData>
  <ns0:mergeCells>
    <ns0:mergeCell ref="A1:S1"/>
    <ns0:mergeCell ref="A16:D16"/>
    <ns0:mergeCell ref="A17:D17"/>
    <ns0:mergeCell ref="A18:D18"/>
    <ns0:mergeCell ref="A19:D19"/>
    <ns0:mergeCell ref="A20:D20"/>
    <ns0:mergeCell ref="A21:D21"/>
    <ns0:mergeCell ref="A22:D22"/>
  </ns0:mergeCells>
  <ns0:conditionalFormatting sqref="S4:S13">
    <ns0:cfRule type="expression" dxfId="1" priority="1">
      <ns0:formula>LEN(S4)&gt;0</ns0:formula>
    </ns0:cfRule>
  </ns0:conditionalFormatting>
  <ns0:dataValidations count="4">
    <ns0:dataValidation type="list" sqref="B4:B13">
      <ns0:formula1>"Scope 1,Scope 2,Scope 3"</ns0:formula1>
    </ns0:dataValidation>
    <ns0:dataValidation type="list" sqref="C4:C13">
      <ns0:formula1>$W$4:$W$24</ns0:formula1>
    </ns0:dataValidation>
    <ns0:dataValidation type="list" sqref="O4:O13">
      <ns0:formula1>"Dati di attività,Specifico del fornitore,Basato sulla distanza,Basato sulla spesa,Dati medi"</ns0:formula1>
    </ns0:dataValidation>
    <ns0:dataValidation type="list" sqref="R4:R13">
      <ns0:formula1>"Da raccogliere,Raccolto,Revisionato"</ns0:formula1>
    </ns0:dataValidation>
  </ns0:dataValidations>
  <ns0:pageMargins left="0.7" right="0.7" top="0.75" bottom="0.75" header="0.3" footer="0.3"/>
</ns0:worksheet>
</file>